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695EA68E-357E-4A37-AD0B-8078239B2243}" xr6:coauthVersionLast="47" xr6:coauthVersionMax="47" xr10:uidLastSave="{00000000-0000-0000-0000-000000000000}"/>
  <bookViews>
    <workbookView xWindow="-120" yWindow="-120" windowWidth="29040" windowHeight="15720" tabRatio="603" activeTab="2" xr2:uid="{00000000-000D-0000-FFFF-FFFF00000000}"/>
  </bookViews>
  <sheets>
    <sheet name="Nouveautés" sheetId="10" r:id="rId1"/>
    <sheet name="Lisez-moi" sheetId="7" r:id="rId2"/>
    <sheet name="AAP-DGOS_GBudget" sheetId="1" r:id="rId3"/>
    <sheet name="Métiers recherche clinique" sheetId="3" r:id="rId4"/>
    <sheet name="FAQ" sheetId="6" r:id="rId5"/>
    <sheet name="Exemple" sheetId="9" r:id="rId6"/>
    <sheet name="RappelData" sheetId="5" state="hidden" r:id="rId7"/>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'AAP-DGOS_GBudget'!$A$1:$E$138</definedName>
    <definedName name="_xlnm.Print_Area" localSheetId="5">Exemple!$A$1:$E$144</definedName>
    <definedName name="_xlnm.Print_Area" localSheetId="3">'Métiers recherche clinique'!$A$1:$P$72</definedName>
    <definedName name="_xlnm.Print_Area" localSheetId="6">RappelData!$A$1:$B$8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E39" i="9" l="1"/>
  <c r="E55" i="9"/>
  <c r="D71" i="9"/>
  <c r="D63" i="9"/>
  <c r="E61" i="9"/>
  <c r="E80" i="9"/>
  <c r="E90" i="9"/>
  <c r="D89" i="9"/>
  <c r="D82" i="9" l="1"/>
  <c r="E82" i="9" s="1"/>
  <c r="D81" i="9"/>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5" i="1"/>
  <c r="C4" i="1"/>
  <c r="D43" i="1"/>
  <c r="C43" i="1"/>
  <c r="D51" i="1"/>
  <c r="C51" i="1"/>
  <c r="D47" i="1"/>
  <c r="C47" i="1"/>
  <c r="C54" i="1" l="1"/>
  <c r="C55" i="9"/>
  <c r="B107" i="9" s="1"/>
  <c r="B109" i="9" s="1"/>
  <c r="B100" i="9"/>
  <c r="C34" i="1"/>
  <c r="C28" i="1"/>
  <c r="C39" i="1" s="1"/>
  <c r="E21" i="1"/>
  <c r="E22" i="1"/>
  <c r="B1" i="5"/>
  <c r="B4" i="5"/>
  <c r="B11" i="5"/>
  <c r="B102" i="9" l="1"/>
  <c r="B104" i="9" s="1"/>
  <c r="B114" i="9" s="1"/>
  <c r="E64" i="1"/>
  <c r="F64" i="1" s="1"/>
  <c r="B113" i="9" l="1"/>
  <c r="B142" i="9"/>
  <c r="B144" i="9" s="1"/>
  <c r="B116" i="9"/>
  <c r="B112" i="9"/>
  <c r="B9" i="5"/>
  <c r="A10" i="9" l="1"/>
  <c r="E63" i="1"/>
  <c r="F63" i="1" s="1"/>
  <c r="E133" i="1" l="1"/>
  <c r="D132" i="1"/>
  <c r="B137" i="1" l="1"/>
  <c r="B6" i="5"/>
  <c r="A10" i="1"/>
  <c r="B7" i="5" l="1"/>
  <c r="B3" i="5" l="1"/>
  <c r="B2" i="5"/>
  <c r="E61" i="1"/>
  <c r="E85" i="1"/>
  <c r="E66" i="1"/>
  <c r="E49" i="1"/>
  <c r="E45" i="1"/>
  <c r="E46" i="1"/>
  <c r="E48" i="1"/>
  <c r="E50" i="1"/>
  <c r="E89" i="1"/>
  <c r="E53" i="1"/>
  <c r="E52" i="1"/>
  <c r="E44" i="1"/>
  <c r="E60" i="1"/>
  <c r="E62" i="1"/>
  <c r="E67" i="1"/>
  <c r="E68" i="1"/>
  <c r="E69" i="1"/>
  <c r="E70" i="1"/>
  <c r="E71" i="1"/>
  <c r="E26" i="1"/>
  <c r="E77" i="1"/>
  <c r="E78" i="1"/>
  <c r="E79" i="1"/>
  <c r="E80" i="1"/>
  <c r="E81" i="1"/>
  <c r="E82" i="1"/>
  <c r="E83" i="1"/>
  <c r="E84" i="1"/>
  <c r="E86" i="1"/>
  <c r="E87" i="1"/>
  <c r="E88" i="1"/>
  <c r="E90" i="1"/>
  <c r="E76" i="1"/>
  <c r="E59" i="1"/>
  <c r="E23" i="1"/>
  <c r="E24" i="1"/>
  <c r="E25" i="1"/>
  <c r="E27" i="1"/>
  <c r="E29" i="1"/>
  <c r="E30" i="1"/>
  <c r="E31" i="1"/>
  <c r="E32" i="1"/>
  <c r="E33" i="1"/>
  <c r="E35" i="1"/>
  <c r="E36" i="1"/>
  <c r="E37" i="1"/>
  <c r="E38" i="1"/>
  <c r="E51" i="1" l="1"/>
  <c r="E20" i="1"/>
  <c r="E34" i="1"/>
  <c r="E43" i="1"/>
  <c r="E28" i="1"/>
  <c r="E47" i="1"/>
  <c r="E73" i="1"/>
  <c r="E91" i="1"/>
  <c r="C55" i="1"/>
  <c r="B101" i="1" s="1"/>
  <c r="B103" i="1" s="1"/>
  <c r="E54" i="1" l="1"/>
  <c r="E39" i="1"/>
  <c r="E55" i="1" l="1"/>
  <c r="B96" i="1" l="1"/>
  <c r="B8" i="5" s="1"/>
  <c r="B94" i="1"/>
  <c r="B98" i="1" l="1"/>
  <c r="B106" i="1" l="1"/>
  <c r="B13" i="5" s="1"/>
  <c r="B108" i="1"/>
  <c r="B15" i="5" s="1"/>
  <c r="B136" i="1"/>
  <c r="B138" i="1" s="1"/>
  <c r="B110" i="1"/>
  <c r="B12" i="5" s="1"/>
  <c r="B107" i="1"/>
  <c r="B14" i="5"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tc={1C3C4E06-D7C7-4956-BE6B-843E25B8F074}</author>
    <author>tc={8A21AAAC-2C2F-4B53-8174-E88042228049}</author>
    <author>tc={31D31272-DF69-40BC-99CD-60B6635F2E8B}</author>
    <author>tc={B060D369-0C99-4519-8D81-A1D61C68372E}</author>
    <author>tc={4B887278-2509-4E0A-BD8E-443452124018}</author>
    <author>tc={F5F2702A-2C01-49E5-ABAE-87E744FDDA8E}</author>
    <author>tc={D2496C05-0AF0-4DBB-9176-8AB107627536}</author>
    <author>tc={1574DFA6-FCB0-4BDF-9DC2-DD84B1010CB9}</author>
    <author>tc={F7B72F02-9D8E-45DB-8B48-63A2AF59D53A}</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1" shapeId="0" xr:uid="{1C3C4E06-D7C7-4956-BE6B-843E25B8F0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G60" authorId="0" shapeId="0" xr:uid="{749A03FD-6287-448E-8C0D-416185C749DE}">
      <text>
        <r>
          <rPr>
            <b/>
            <sz val="11"/>
            <color indexed="81"/>
            <rFont val="Arial"/>
            <family val="2"/>
          </rPr>
          <t>Indicate the act by its reference nomenclature, or failing that (special case) the precise description of its valuation. A description of the additional costs specifically linked to carrying out the research, rigorous, reasoned and detailed over the duration of the research is obligatory in the protocol.</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G61" authorId="0" shapeId="0" xr:uid="{C9F52238-C607-42BA-9B0A-2A60B48909CE}">
      <text>
        <r>
          <rPr>
            <b/>
            <sz val="11"/>
            <color indexed="81"/>
            <rFont val="Arial"/>
            <family val="2"/>
          </rPr>
          <t>Hospital stays must be referenced as far as possible with the GHS or, failing that, the GHM. A description of the additional costs specifically linked to carrying out the research, rigorous, reasoned and detailed over the duration of the research is mandatory in the protocol.</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G62" authorId="0" shapeId="0" xr:uid="{267DB982-D96E-40A0-B9CF-A530674A3F7C}">
      <text>
        <r>
          <rPr>
            <b/>
            <sz val="11"/>
            <color indexed="81"/>
            <rFont val="Arial"/>
            <family val="2"/>
          </rPr>
          <t>Consumables are only those not included in the act listed in the nomenclature. A description of the additional costs specifically linked to carrying out the research, rigorous, reasoned and detailed over the duration of the research is mandatory in the protocol.</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G63" authorId="0" shapeId="0" xr:uid="{77E54E29-6EA8-43AC-8B91-6EF3DD02A1B9}">
      <text>
        <r>
          <rPr>
            <b/>
            <sz val="11"/>
            <color indexed="81"/>
            <rFont val="Arial"/>
            <family val="2"/>
          </rPr>
          <t>Consumables are only those not included in the act listed in the nomenclature. A description of the additional costs specifically related to the performance of the research, rigorous, reasoned and detailed over the duration of the research is mandatory in the protocol. Additional costs financed via the reference system for innovative acts outside nomenclatures (RIHN) and the supplementary list are not eligible for DGOS funding.</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G64" authorId="0" shapeId="0" xr:uid="{AAD2E3CF-50B9-4E52-852A-281C3D2A38A3}">
      <text>
        <r>
          <rPr>
            <b/>
            <sz val="11"/>
            <color indexed="81"/>
            <rFont val="Arial"/>
            <family val="2"/>
          </rPr>
          <t>Consumables are only those not included in the act listed in the nomenclature. A description of the additional costs specifically related to the performance of the research, rigorous, reasoned and detailed over the duration of the research is mandatory in the protocol. The additional costs financed for acts carried out as part of care via the reference system for innovative acts outside nomenclatures (RIHN) and the supplementary list are not eligible for DGOS funding.</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G65" authorId="0" shapeId="0" xr:uid="{367351E5-C662-4D5B-B380-8CFAD6AF9D98}">
      <text>
        <r>
          <rPr>
            <b/>
            <sz val="11"/>
            <color indexed="81"/>
            <rFont val="Tahoma"/>
            <family val="2"/>
          </rPr>
          <t>Amounts related to the reception, preparation, storage and conservation of these samples are not eligible for DGOS funding.</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G66" authorId="0" shapeId="0" xr:uid="{70E78C6C-09EF-4933-854D-F40DF40F2B4A}">
      <text>
        <r>
          <rPr>
            <b/>
            <sz val="11"/>
            <color indexed="81"/>
            <rFont val="Arial"/>
            <family val="2"/>
          </rPr>
          <t>Only the provision by a CRB of samples of human origin for the needs of the project is eligible for DGOS funding. This excludes amounts related to the reception, preparation, storage and conservation of these samples. Indicate on this line the amount of the additional cost incurred by detailing it.</t>
        </r>
      </text>
    </comment>
    <comment ref="A68" authorId="2" shapeId="0" xr:uid="{8A21AAAC-2C2F-4B53-8174-E8804222804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text>
    </comment>
    <comment ref="G68" authorId="3" shapeId="0" xr:uid="{31D31272-DF69-40BC-99CD-60B6635F2E8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G69" authorId="0" shapeId="0" xr:uid="{FFC3B348-EF51-4176-A5CB-426F39B2CF7C}">
      <text>
        <r>
          <rPr>
            <b/>
            <sz val="11"/>
            <color indexed="81"/>
            <rFont val="Tahoma"/>
            <family val="2"/>
          </rPr>
          <t>The use of a legal entity or natural person as a service provider is only authorized in the case where the service provider thus requested implements skills that the health establishments, GCS, health centers and health centers involved in the project do not possess internally.</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G72" authorId="0" shapeId="0" xr:uid="{F2954FAD-8A07-49B0-AFEF-A052A46A6714}">
      <text>
        <r>
          <rPr>
            <b/>
            <sz val="11"/>
            <color indexed="81"/>
            <rFont val="Arial"/>
            <family val="2"/>
          </rPr>
          <t xml:space="preserve"> It is requested to provide the title of these acts, their price and their quantity. On the other hand, it is advisable to leave the gray cell corresponding to the total at 0. The amount corresponding to this line, financed by the RIHN or the supplementary list, is in fact excluded from the total eligible for DGOS financing of the project. The files listing the acts of the RIHN and those of the supplementary list are available on the website of the Ministry: https://solidarites-sante.gouv.fr/systeme-de-sante-et-medico-social/recherche-et-innovation/rihn</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4" shapeId="0" xr:uid="{B060D369-0C99-4519-8D81-A1D61C68372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G76" authorId="5" shapeId="0" xr:uid="{4B887278-2509-4E0A-BD8E-44345212401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G83" authorId="0" shapeId="0" xr:uid="{BD8E98EC-9AD4-4300-AB56-37A7355CE911}">
      <text>
        <r>
          <rPr>
            <b/>
            <sz val="11"/>
            <color indexed="81"/>
            <rFont val="Arial"/>
            <family val="2"/>
          </rPr>
          <t>The use of a legal entity or natural person as a service provider is only authorized in the case where the service provider thus requested implements skills that the health establishments, GCS, health centers and health centers involved in the project do not possess internally.</t>
        </r>
      </text>
    </comment>
    <comment ref="A88" authorId="6" shapeId="0" xr:uid="{F5F2702A-2C01-49E5-ABAE-87E744FDDA8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G88" authorId="7" shapeId="0" xr:uid="{D2496C05-0AF0-4DBB-9176-8AB10762753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A90" authorId="8" shapeId="0" xr:uid="{1574DFA6-FCB0-4BDF-9DC2-DD84B1010CB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G90" authorId="9" shapeId="0" xr:uid="{F7B72F02-9D8E-45DB-8B48-63A2AF59D53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G106" authorId="0" shapeId="0" xr:uid="{A6DBDFE0-0273-48DB-978E-CEBF910CB06E}">
      <text>
        <r>
          <rPr>
            <b/>
            <sz val="9"/>
            <color indexed="81"/>
            <rFont val="Tahoma"/>
            <family val="2"/>
          </rPr>
          <t xml:space="preserve"> including the increase for management costs</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tc={BD7841FA-9C31-4265-9437-4D010784D25B}</author>
    <author>tc={A375FA8D-6221-4BCA-A10F-B9BABA2DFD72}</author>
    <author>tc={D469A581-8062-4DF9-90DD-ED8839189AB1}</author>
    <author>tc={E2EFAA21-1CB2-43E4-AD4C-DAAEBEB6231E}</author>
    <author>tc={CCDEF291-42B8-4998-97A4-00BB9CA86360}</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1" shapeId="0" xr:uid="{BD7841FA-9C31-4265-9437-4D010784D25B}">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2" shapeId="0" xr:uid="{A375FA8D-6221-4BCA-A10F-B9BABA2DFD7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0" authorId="3" shapeId="0" xr:uid="{D469A581-8062-4DF9-90DD-ED8839189AB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4" shapeId="0" xr:uid="{E2EFAA21-1CB2-43E4-AD4C-DAAEBEB6231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text>
    </comment>
    <comment ref="A96" authorId="5" shapeId="0" xr:uid="{CCDEF291-42B8-4998-97A4-00BB9CA8636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<sst xmlns="http://schemas.openxmlformats.org/spreadsheetml/2006/main" count="566" uniqueCount="350">
  <si>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</si>
  <si>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</si>
  <si>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</si>
  <si>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</si>
  <si>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</si>
  <si>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</si>
  <si>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</si>
  <si>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</si>
  <si>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</si>
  <si>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</si>
  <si>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</si>
  <si>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</si>
  <si>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</si>
  <si>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</si>
  <si>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</si>
  <si>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</si>
  <si>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</si>
  <si>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</si>
  <si>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</si>
  <si>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</si>
  <si>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</si>
  <si>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</si>
  <si>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</si>
  <si>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</si>
  <si>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</si>
  <si>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</si>
  <si>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</si>
  <si>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</si>
  <si>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</si>
  <si>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</si>
  <si>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</si>
  <si>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</si>
  <si>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</si>
  <si>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</si>
  <si>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</si>
  <si>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</si>
  <si>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</si>
  <si>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</si>
  <si>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</si>
  <si>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</si>
  <si>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</si>
  <si>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</si>
  <si>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</si>
  <si>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</si>
  <si>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</si>
  <si>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</si>
  <si>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</si>
  <si>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</si>
  <si>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</si>
  <si>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</si>
  <si>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</si>
  <si>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</si>
  <si>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</si>
  <si>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</si>
  <si>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</si>
  <si>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</si>
  <si>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</si>
  <si>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</si>
  <si>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</si>
  <si>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</si>
  <si>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</si>
  <si>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</si>
  <si>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</si>
  <si>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</si>
  <si>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</si>
  <si>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</si>
  <si>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</si>
  <si>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</si>
  <si>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</si>
  <si>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</si>
  <si>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</si>
  <si>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</si>
  <si>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</si>
  <si>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</si>
  <si>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</si>
  <si>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</si>
  <si>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</si>
  <si>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</si>
  <si>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</si>
  <si>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</si>
  <si>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</si>
  <si>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</si>
  <si>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</si>
  <si>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</si>
  <si>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</si>
  <si>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</si>
  <si>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</si>
  <si>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</si>
  <si>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</si>
  <si>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</si>
  <si>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</si>
  <si>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</si>
  <si>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</si>
  <si>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</si>
  <si>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</si>
  <si>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</si>
  <si>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</si>
  <si>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</si>
  <si>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</si>
  <si>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</si>
  <si>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</si>
  <si>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</si>
  <si>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</si>
  <si>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</si>
  <si>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</si>
  <si>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</si>
  <si>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</si>
  <si>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</si>
  <si>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</si>
  <si>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</si>
  <si>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</si>
  <si>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</si>
  <si>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</si>
  <si>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</si>
  <si>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</si>
  <si>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</si>
  <si>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</si>
  <si>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</si>
  <si>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</si>
  <si>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</si>
  <si>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</si>
  <si>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</si>
  <si>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</si>
  <si>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</si>
  <si>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</si>
  <si>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</si>
  <si>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</si>
  <si>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</si>
  <si>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</si>
  <si>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</si>
  <si>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</si>
  <si>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</si>
  <si>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</si>
  <si>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</si>
  <si>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</si>
  <si>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</si>
  <si>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</si>
  <si>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</si>
  <si>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</si>
  <si>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</si>
  <si>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</si>
  <si>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</si>
  <si>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</si>
  <si>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</si>
  <si>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Version GBudget campagne 2022</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</si>
  <si>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</si>
  <si>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</si>
  <si>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</si>
  <si>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</si>
  <si>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</si>
  <si>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</si>
  <si>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</si>
  <si>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</si>
  <si>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</si>
  <si>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</si>
  <si>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</si>
  <si>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</si>
  <si>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</si>
  <si>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</si>
  <si>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</si>
  <si>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</si>
  <si>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</si>
  <si>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</si>
  <si>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</si>
  <si>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</si>
  <si>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</si>
  <si>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</si>
  <si>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</si>
  <si>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</si>
  <si>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</si>
  <si>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</si>
  <si>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</si>
  <si>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</si>
  <si>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r>
      <rPr>
        <b/>
        <u/>
        <sz val="18"/>
        <color rgb="FFFF0000"/>
        <rFont val="Arial"/>
        <family val="2"/>
      </rPr>
      <t>Grille budgétaire AAP 2024</t>
    </r>
    <r>
      <rPr>
        <b/>
        <sz val="18"/>
        <color rgb="FFFF0000"/>
        <rFont val="Arial"/>
        <family val="2"/>
      </rPr>
      <t xml:space="preserve">
Financement par la DGOS des établissements de santé, GCS, maisons de santé ou centres de santé
 pour les appels à projets :
PHRC-N, PHRC-K, PHRC-I, PRME, PREPS et PHRIP</t>
    </r>
  </si>
  <si>
    <t>v1-0-juin-2024</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</si>
  <si>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</si>
  <si>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</si>
  <si>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</si>
  <si>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</si>
  <si>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</si>
  <si>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</si>
  <si>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</si>
  <si>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</si>
  <si>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Grille budgétaire AAP 2024</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</si>
  <si>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</si>
  <si>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</si>
  <si>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</si>
  <si>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</si>
  <si>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</si>
  <si>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</si>
  <si>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</si>
  <si>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</si>
  <si>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</si>
  <si>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 mois.personne correspond à 1/12 d'ETP annuel.
Le mois.personne est l'unité de base : il n'est donc pas possible de diviser le mois en semaines ou en jours</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</si>
  <si>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</si>
  <si>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</si>
  <si>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</si>
  <si>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</si>
  <si>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</si>
  <si>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</si>
  <si>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</si>
  <si>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</si>
  <si>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</si>
  <si>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</si>
  <si>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</si>
  <si>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</si>
  <si>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</si>
  <si>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</si>
  <si>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</si>
  <si>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</si>
  <si>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</si>
  <si>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</si>
  <si>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</si>
  <si>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</si>
  <si>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</si>
  <si>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</si>
  <si>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 ou sous forme de FIR (Fonds Intervention Régional)</t>
    </r>
    <r>
      <rPr>
        <b/>
        <sz val="11"/>
        <color theme="1"/>
        <rFont val="Calibri"/>
        <family val="2"/>
        <scheme val="minor"/>
      </rPr>
      <t xml:space="preserve"> pour les centres et maisons de santé</t>
    </r>
  </si>
  <si>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</si>
  <si>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</si>
  <si>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r>
      <rPr>
        <b/>
        <sz val="11"/>
        <rFont val="Arial"/>
        <family val="2"/>
      </rPr>
      <t xml:space="preserve">Surcoûts liés spécifiquement aux actes médicaux et/ou paramédicaux </t>
    </r>
    <r>
      <rPr>
        <sz val="11"/>
        <rFont val="Arial"/>
        <family val="2"/>
      </rPr>
      <t>pour les besoins du projet</t>
    </r>
  </si>
  <si>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</si>
  <si>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</si>
  <si>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Durées en mois :  (total projet - suivi)</t>
  </si>
  <si>
    <r>
      <rPr>
        <u/>
        <sz val="11"/>
        <color theme="1"/>
        <rFont val="Calibri"/>
        <family val="2"/>
        <scheme val="minor"/>
      </rPr>
      <t xml:space="preserve">Durée total projet : </t>
    </r>
    <r>
      <rPr>
        <sz val="11"/>
        <color theme="1"/>
        <rFont val="Calibri"/>
        <family val="2"/>
        <scheme val="minor"/>
      </rPr>
      <t xml:space="preserve">Durée en mois entre le succès à l’AAP et la publication des résultats.
</t>
    </r>
    <r>
      <rPr>
        <u/>
        <sz val="11"/>
        <color theme="1"/>
        <rFont val="Calibri"/>
        <family val="2"/>
        <scheme val="minor"/>
      </rPr>
      <t>Durée suivi :</t>
    </r>
    <r>
      <rPr>
        <sz val="11"/>
        <color theme="1"/>
        <rFont val="Calibri"/>
        <family val="2"/>
        <scheme val="minor"/>
      </rPr>
      <t xml:space="preserve"> délai entre l'inclusion du patient et la dernière visite de suivi</t>
    </r>
  </si>
  <si>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</si>
  <si>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</si>
  <si>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PHRC-K24-325</t>
  </si>
  <si>
    <t>EXEMPLE</t>
  </si>
  <si>
    <t>nom-prenom-nom.prenom@email.fr - 06.22.22.22.22</t>
  </si>
  <si>
    <t>CHU DE PARIS</t>
  </si>
  <si>
    <t>Durées en mois :  (total projet-suivi)</t>
  </si>
  <si>
    <t>72-40</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</si>
  <si>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</si>
  <si>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</si>
  <si>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</si>
  <si>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</si>
  <si>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</si>
  <si>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</si>
  <si>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</si>
  <si>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</si>
  <si>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</si>
  <si>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</si>
  <si>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</si>
  <si>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</si>
  <si>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</si>
  <si>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</si>
  <si>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</si>
  <si>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</si>
  <si>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</si>
  <si>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</si>
  <si>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</si>
  <si>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</si>
  <si>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</si>
  <si>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</si>
  <si>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</si>
  <si>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</si>
  <si>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</si>
  <si>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</si>
  <si>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</si>
  <si>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</si>
  <si>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</si>
  <si>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</si>
  <si>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</si>
  <si>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</si>
  <si>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</si>
  <si>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</si>
  <si>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</si>
  <si>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</si>
  <si>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</si>
  <si>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</si>
  <si>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</si>
  <si>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</si>
  <si>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</si>
  <si>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</si>
  <si>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</si>
  <si>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</si>
  <si>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</si>
  <si>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</si>
  <si>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</si>
  <si>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</si>
  <si>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</si>
  <si>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</si>
  <si>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</si>
  <si>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</si>
  <si>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</si>
  <si>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t>v2-0-juillet-2024</t>
  </si>
  <si>
    <t>Le nombre total de "mois.personne nécessaire sur la durée du projet" doit être arrondi avec 1 décimale après la virgule.</t>
  </si>
  <si>
    <t>Ajout d'un exemple de grille budgétaire complétée (onglet "Exemple")</t>
  </si>
  <si>
    <t>Ajout d'un onglet "Lisez-moi" reprenant et complétant les infos-bulles de la grille budgétaire</t>
  </si>
  <si>
    <t>Nouveautés grilles budgétaires AAP 2024-2025</t>
  </si>
  <si>
    <r>
      <rPr>
        <b/>
        <u/>
        <sz val="18"/>
        <color rgb="FFFF0000"/>
        <rFont val="Arial"/>
        <family val="2"/>
      </rPr>
      <t>Grille budgétaire AAP 2024-2025</t>
    </r>
    <r>
      <rPr>
        <b/>
        <sz val="18"/>
        <color rgb="FFFF0000"/>
        <rFont val="Arial"/>
        <family val="2"/>
      </rPr>
      <t xml:space="preserve">
Financement par la DGOS des établissements de santé, GCS, maisons de santé ou centres de santé
 pour les appels à projets :
PHRC-N, PHRC-K, PHRC-I, PRME, PREPS et PHRIP</t>
    </r>
  </si>
  <si>
    <t>Foire aux questions – remplissage de la grille budgétaire pour le dépôt de projets de recherche candidats aux programmes de recherche appliquée en santé</t>
  </si>
  <si>
    <r>
      <rPr>
        <b/>
        <u/>
        <sz val="12"/>
        <rFont val="Arial"/>
        <family val="2"/>
      </rPr>
      <t>TO BE DETAILED:</t>
    </r>
    <r>
      <rPr>
        <b/>
        <sz val="12"/>
        <rFont val="Arial"/>
        <family val="2"/>
      </rPr>
      <t xml:space="preserve">
By category of personnel
According to their level of involvement in the project</t>
    </r>
  </si>
  <si>
    <t>For hospital-university staff, only the hospital-related portion is eligible without any percentage limit.
No minimum percentage of involvement is required from the coordinator.</t>
  </si>
  <si>
    <t>Details:
Tasks related to the project
Breakdown of FTE cost calculation (refer to the "Example" tab)</t>
  </si>
  <si>
    <r>
      <t xml:space="preserve">TO BE DETAILED:
Costs must include VAT and be based on quotations.
</t>
    </r>
    <r>
      <rPr>
        <b/>
        <u/>
        <sz val="11"/>
        <rFont val="Arial"/>
        <family val="2"/>
      </rPr>
      <t>The DGOS does not fund capital expenditures (as defined in the FAQ) subject to depreciation.</t>
    </r>
    <r>
      <rPr>
        <b/>
        <sz val="11"/>
        <rFont val="Arial"/>
        <family val="2"/>
      </rPr>
      <t xml:space="preserve">
Each line must specify the type of product/service, unit cost, quantity, and must be detailed.
Expenses exceeding €100,000 or representing more than 10% of the total eligible funding must be justified and supported by a quotation (which may be requested).</t>
    </r>
  </si>
  <si>
    <t>Investigation Missions</t>
  </si>
  <si>
    <t>Coordination, Organization, and Monitoring Missions</t>
  </si>
  <si>
    <t>Design, Data Management, and Analysis Missions</t>
  </si>
  <si>
    <t>Personnel Expenses Assigned to Project Implementation</t>
  </si>
  <si>
    <t>Job Title</t>
  </si>
  <si>
    <t>1- Permanent staff paid by health establishments, GCS, health centers or health centers</t>
  </si>
  <si>
    <t>Non-permanent staff (CDD) paid by health establishments, GCS, health centers or health centers</t>
  </si>
  <si>
    <r>
      <t xml:space="preserve"> Pharmacy surcharges</t>
    </r>
    <r>
      <rPr>
        <sz val="11"/>
        <rFont val="Arial"/>
        <family val="2"/>
      </rPr>
      <t>for the needs of the project</t>
    </r>
  </si>
  <si>
    <r>
      <rPr>
        <b/>
        <sz val="11"/>
        <rFont val="Arial"/>
        <family val="2"/>
      </rPr>
      <t xml:space="preserve"> Additional costs specifically linked to medical and/or paramedical procedures</t>
    </r>
    <r>
      <rPr>
        <sz val="11"/>
        <rFont val="Arial"/>
        <family val="2"/>
      </rPr>
      <t>for the needs of the project</t>
    </r>
  </si>
  <si>
    <r>
      <rPr>
        <b/>
        <sz val="11"/>
        <rFont val="Arial"/>
        <family val="2"/>
      </rPr>
      <t xml:space="preserve"> Additional costs specifically related to stays</t>
    </r>
    <r>
      <rPr>
        <sz val="11"/>
        <rFont val="Arial"/>
        <family val="2"/>
      </rPr>
      <t>for the needs of the project</t>
    </r>
  </si>
  <si>
    <r>
      <t xml:space="preserve"> Additional costs for imaging and functional explorations</t>
    </r>
    <r>
      <rPr>
        <sz val="11"/>
        <rFont val="Arial"/>
        <family val="2"/>
      </rPr>
      <t>for the needs of the project</t>
    </r>
  </si>
  <si>
    <r>
      <t xml:space="preserve"> Biology additional costs</t>
    </r>
    <r>
      <rPr>
        <sz val="11"/>
        <rFont val="Arial"/>
        <family val="2"/>
      </rPr>
      <t>for the needs of the project</t>
    </r>
  </si>
  <si>
    <r>
      <t xml:space="preserve"> Additional costs for anatomic cytopathology</t>
    </r>
    <r>
      <rPr>
        <sz val="11"/>
        <rFont val="Arial"/>
        <family val="2"/>
      </rPr>
      <t>for the needs of the project</t>
    </r>
  </si>
  <si>
    <r>
      <rPr>
        <b/>
        <sz val="11"/>
        <rFont val="Arial"/>
        <family val="2"/>
      </rPr>
      <t>Additional costs related to the reception, preparation, storage and preservation of biological resources of human origin</t>
    </r>
    <r>
      <rPr>
        <sz val="11"/>
        <rFont val="Arial"/>
        <family val="2"/>
      </rPr>
      <t xml:space="preserve"> for the needs of the project</t>
    </r>
  </si>
  <si>
    <r>
      <rPr>
        <b/>
        <sz val="11"/>
        <rFont val="Arial"/>
        <family val="2"/>
      </rPr>
      <t>Additional costs related to the provision (return) of biological resources of human origin</t>
    </r>
    <r>
      <rPr>
        <sz val="11"/>
        <rFont val="Arial"/>
        <family val="2"/>
      </rPr>
      <t xml:space="preserve"> for the needs of the project</t>
    </r>
  </si>
  <si>
    <r>
      <t xml:space="preserve"> Additional costs for small medical equipment</t>
    </r>
    <r>
      <rPr>
        <sz val="11"/>
        <rFont val="Arial"/>
        <family val="2"/>
      </rPr>
      <t>for the needs of the project</t>
    </r>
  </si>
  <si>
    <r>
      <t xml:space="preserve"> Additional costs for biomedical equipment</t>
    </r>
    <r>
      <rPr>
        <sz val="11"/>
        <rFont val="Arial"/>
        <family val="2"/>
      </rPr>
      <t>for the needs of the project</t>
    </r>
  </si>
  <si>
    <r>
      <rPr>
        <b/>
        <sz val="11"/>
        <rFont val="Arial"/>
        <family val="2"/>
      </rPr>
      <t>Additional costs related to medical subcontracting</t>
    </r>
    <r>
      <rPr>
        <sz val="11"/>
        <rFont val="Arial"/>
        <family val="2"/>
      </rPr>
      <t xml:space="preserve"> for the needs of the project</t>
    </r>
  </si>
  <si>
    <r>
      <t xml:space="preserve"> Additional costs related to medical/biomedical maintenance</t>
    </r>
    <r>
      <rPr>
        <sz val="11"/>
        <rFont val="Arial"/>
        <family val="2"/>
      </rPr>
      <t>for the needs of the project</t>
    </r>
  </si>
  <si>
    <t>Other medical expenses</t>
  </si>
  <si>
    <t>Additional costs financed via the reference system for innovative acts outside the nomenclature (RIHN) and the complementary list</t>
  </si>
  <si>
    <t>SUBTOTAL TITLE II</t>
  </si>
  <si>
    <r>
      <rPr>
        <b/>
        <u/>
        <sz val="12"/>
        <rFont val="Arial"/>
        <family val="2"/>
      </rPr>
      <t xml:space="preserve"> TITLE III</t>
    </r>
    <r>
      <rPr>
        <b/>
        <sz val="12"/>
        <rFont val="Arial"/>
        <family val="2"/>
      </rPr>
      <t>: Hotel and general expenses for the implementation of the project</t>
    </r>
  </si>
  <si>
    <r>
      <rPr>
        <b/>
        <sz val="11"/>
        <rFont val="Arial"/>
        <family val="2"/>
      </rPr>
      <t>IT overheads</t>
    </r>
    <r>
      <rPr>
        <sz val="11"/>
        <rFont val="Arial"/>
        <family val="2"/>
      </rPr>
      <t xml:space="preserve"> for the needs of the project</t>
    </r>
  </si>
  <si>
    <r>
      <rPr>
        <b/>
        <sz val="11"/>
        <rFont val="Arial"/>
        <family val="2"/>
      </rPr>
      <t>Additional Leasing Costs</t>
    </r>
    <r>
      <rPr>
        <sz val="11"/>
        <rFont val="Arial"/>
        <family val="2"/>
      </rPr>
      <t xml:space="preserve"> : for the needs of the project</t>
    </r>
  </si>
  <si>
    <r>
      <t xml:space="preserve"> Additional costs related to office supplies and stationery,</t>
    </r>
    <r>
      <rPr>
        <sz val="11"/>
        <rFont val="Arial"/>
        <family val="2"/>
      </rPr>
      <t>for the needs of the project</t>
    </r>
  </si>
  <si>
    <r>
      <t xml:space="preserve"> Additional costs related to documentation fees,</t>
    </r>
    <r>
      <rPr>
        <sz val="11"/>
        <rFont val="Arial"/>
        <family val="2"/>
      </rPr>
      <t>for the needs of the project</t>
    </r>
  </si>
  <si>
    <r>
      <t xml:space="preserve"> Additional costs related to postage costs,</t>
    </r>
    <r>
      <rPr>
        <sz val="11"/>
        <rFont val="Arial"/>
        <family val="2"/>
      </rPr>
      <t>for the needs of the project</t>
    </r>
  </si>
  <si>
    <r>
      <t xml:space="preserve"> Additional costs related to mission expenses,</t>
    </r>
    <r>
      <rPr>
        <sz val="11"/>
        <rFont val="Arial"/>
        <family val="2"/>
      </rPr>
      <t>for the needs of the project</t>
    </r>
  </si>
  <si>
    <r>
      <t xml:space="preserve"> Additional costs related to printing and publication costs,</t>
    </r>
    <r>
      <rPr>
        <sz val="11"/>
        <rFont val="Arial"/>
        <family val="2"/>
      </rPr>
      <t>for the needs of the project</t>
    </r>
  </si>
  <si>
    <r>
      <t xml:space="preserve"> Subcontracting additional costs</t>
    </r>
    <r>
      <rPr>
        <sz val="11"/>
        <rFont val="Arial"/>
        <family val="2"/>
      </rPr>
      <t>for the needs of the project</t>
    </r>
  </si>
  <si>
    <r>
      <t>Additional costs related to the transport of biological samples</t>
    </r>
    <r>
      <rPr>
        <sz val="11"/>
        <rFont val="Arial"/>
        <family val="2"/>
      </rPr>
      <t>, for the needs of the project</t>
    </r>
  </si>
  <si>
    <r>
      <t>Additional costs related to the rental of non-medical equipment,</t>
    </r>
    <r>
      <rPr>
        <sz val="11"/>
        <rFont val="Arial"/>
        <family val="2"/>
      </rPr>
      <t>for the needs of the project</t>
    </r>
  </si>
  <si>
    <r>
      <t>Additional maintenance and repair costs,</t>
    </r>
    <r>
      <rPr>
        <sz val="11"/>
        <rFont val="Arial"/>
        <family val="2"/>
      </rPr>
      <t xml:space="preserve"> for the needs of the project</t>
    </r>
  </si>
  <si>
    <r>
      <t xml:space="preserve"> Additional costs related to archiving fees</t>
    </r>
    <r>
      <rPr>
        <sz val="11"/>
        <rFont val="Arial"/>
        <family val="2"/>
      </rPr>
      <t>for the needs of the project</t>
    </r>
  </si>
  <si>
    <t>Reimbursement of travel expenses for project participants</t>
  </si>
  <si>
    <t>Compensation paid to project participants</t>
  </si>
  <si>
    <t>Other hotel and general expenses</t>
  </si>
  <si>
    <t>A detailed justification in english for each expense is mandatory.</t>
  </si>
  <si>
    <t>OTHER INCOME POSSIBLY ENSURING CO-FINANCING OF THE PROJECT: specify the financier(s), the allocation to the project and the amount obtained or awaiting obtaining</t>
  </si>
  <si>
    <t>Name of funding body(ies):</t>
  </si>
  <si>
    <t>TO BE DETAILED: indicate the expenses covered by co-financiers in the dedicated grid below</t>
  </si>
  <si>
    <t>TOTAL AMOUNT OF ELIGIBLE EXPENSES</t>
  </si>
  <si>
    <t>RATE OF INCREASE FOR MANAGEMENT FEES</t>
  </si>
  <si>
    <t>TOTAL AMOUNT OF THE INCREASE FOR MANAGEMENT COSTS</t>
  </si>
  <si>
    <t>TOTAL ELIGIBLE FOR DGOS FUNDING (A)</t>
  </si>
  <si>
    <t>Total number of person-months required over the duration of the project</t>
  </si>
  <si>
    <t>Total number of Full-Time Equivalents over the duration of the project</t>
  </si>
  <si>
    <t>Share of personnel costs (Title I) in the total eligible amount requested from the DGOS</t>
  </si>
  <si>
    <t>Share of medical expenses (Title II) in the total eligible amount requested from the DGOS</t>
  </si>
  <si>
    <t>Share of hotel and general expenses (Title III) in the total eligible amount requested from the DGOS</t>
  </si>
  <si>
    <t xml:space="preserve"> Project cost per patient/observation</t>
  </si>
  <si>
    <r>
      <t>REMINDERS OF THE TOTAL AMOUNTS REQUESTED FROM THE DGOS, NOT INCLUDING EXPENSES COVERED BY CO-FINANCING OBTAINED</t>
    </r>
    <r>
      <rPr>
        <sz val="11"/>
        <rFont val="Arial"/>
        <family val="2"/>
      </rPr>
      <t>(these are to be completed from line 114 - unless a line is inserted)</t>
    </r>
  </si>
  <si>
    <r>
      <rPr>
        <b/>
        <u/>
        <sz val="12"/>
        <rFont val="Arial"/>
        <family val="2"/>
      </rPr>
      <t xml:space="preserve"> TITLE II</t>
    </r>
    <r>
      <rPr>
        <b/>
        <sz val="12"/>
        <rFont val="Arial"/>
        <family val="2"/>
      </rPr>
      <t>: Medical expenses for the implementation of the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</si>
</sst>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 [$€-40C]_-;\-* #,##0\ [$€-40C]_-;_-* &quot;-&quot;??\ [$€-40C]_-;_-@_-"/>
    <numFmt numFmtId="165" formatCode="_-* #,##0\ &quot;€&quot;_-;\-* #,##0\ &quot;€&quot;_-;_-* &quot;-&quot;??\ &quot;€&quot;_-;_-@_-"/>
    <numFmt numFmtId="166" formatCode="#,##0.0"/>
    <numFmt numFmtId="167" formatCode="0.0"/>
  </numFmts>
  <fonts count="58"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s>
  <fills count="17">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0" fontId="55" fillId="0" borderId="0" applyNumberFormat="0" applyFill="0" applyBorder="0" applyAlignment="0" applyProtection="0"/>
  </cellStyleXfs>
  <cellXfs count="294">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5" fontId="1" fillId="3" borderId="12" xfId="2" applyNumberFormat="1" applyFont="1" applyFill="1" applyBorder="1" applyAlignment="1">
      <alignment horizontal="center" vertical="center" wrapText="1"/>
    </xf>
    <xf numFmtId="165" fontId="2" fillId="0" borderId="4" xfId="2" applyNumberFormat="1" applyFont="1" applyFill="1" applyBorder="1" applyAlignment="1">
      <alignment horizontal="center" vertical="center"/>
    </xf>
    <xf numFmtId="165" fontId="10" fillId="2" borderId="1" xfId="2" applyNumberFormat="1" applyFont="1" applyFill="1" applyBorder="1" applyAlignment="1">
      <alignment horizontal="center" vertical="center" wrapText="1"/>
    </xf>
    <xf numFmtId="165" fontId="1" fillId="3" borderId="11" xfId="2" applyNumberFormat="1" applyFont="1" applyFill="1" applyBorder="1" applyAlignment="1">
      <alignment vertical="center" wrapText="1"/>
    </xf>
    <xf numFmtId="165" fontId="2" fillId="5" borderId="4" xfId="2" applyNumberFormat="1" applyFont="1" applyFill="1" applyBorder="1" applyAlignment="1">
      <alignment horizontal="center" vertical="center"/>
    </xf>
    <xf numFmtId="165" fontId="6" fillId="8" borderId="4"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xf>
    <xf numFmtId="165" fontId="4" fillId="8" borderId="17" xfId="2" applyNumberFormat="1" applyFont="1" applyFill="1" applyBorder="1" applyAlignment="1">
      <alignment horizontal="center" vertical="center" wrapText="1"/>
    </xf>
    <xf numFmtId="165"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2" fillId="0" borderId="3" xfId="0" applyFont="1" applyBorder="1" applyAlignment="1">
      <alignment horizontal="left" vertical="center" wrapText="1"/>
    </xf>
    <xf numFmtId="0" fontId="1" fillId="0" borderId="3" xfId="0" applyFont="1" applyBorder="1" applyAlignment="1">
      <alignment horizontal="left" vertical="center" wrapText="1"/>
    </xf>
    <xf numFmtId="0" fontId="1" fillId="13" borderId="3" xfId="0" applyFont="1" applyFill="1" applyBorder="1" applyAlignment="1">
      <alignment horizontal="left" vertical="center" wrapText="1"/>
    </xf>
    <xf numFmtId="0" fontId="0" fillId="0" borderId="2" xfId="0" applyBorder="1" applyAlignment="1">
      <alignment vertical="center" wrapText="1"/>
    </xf>
    <xf numFmtId="0" fontId="1" fillId="0" borderId="2" xfId="0" applyFont="1" applyBorder="1" applyAlignment="1">
      <alignment horizontal="left" vertical="center" wrapText="1"/>
    </xf>
    <xf numFmtId="0" fontId="25" fillId="0" borderId="3" xfId="0" applyFont="1" applyBorder="1" applyAlignment="1">
      <alignment horizontal="center" wrapText="1"/>
    </xf>
    <xf numFmtId="0" fontId="1" fillId="0" borderId="3" xfId="0" applyFont="1" applyBorder="1" applyAlignment="1">
      <alignment vertic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5"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6" fontId="2" fillId="0" borderId="3" xfId="0" applyNumberFormat="1" applyFont="1" applyBorder="1" applyAlignment="1">
      <alignment horizontal="center" vertical="center"/>
    </xf>
    <xf numFmtId="165" fontId="26" fillId="0" borderId="3" xfId="2" applyNumberFormat="1" applyFont="1" applyBorder="1" applyAlignment="1">
      <alignment horizontal="left" vertical="center"/>
    </xf>
    <xf numFmtId="43" fontId="27" fillId="0" borderId="0" xfId="3" applyFont="1" applyBorder="1"/>
    <xf numFmtId="165" fontId="26" fillId="0" borderId="16" xfId="2" applyNumberFormat="1" applyFont="1" applyBorder="1" applyAlignment="1">
      <alignment horizontal="left" vertical="center"/>
    </xf>
    <xf numFmtId="165" fontId="2" fillId="0" borderId="3" xfId="2" applyNumberFormat="1" applyFont="1" applyFill="1" applyBorder="1" applyAlignment="1">
      <alignment horizontal="center" vertical="center"/>
    </xf>
    <xf numFmtId="167" fontId="1" fillId="3" borderId="12" xfId="0" applyNumberFormat="1" applyFont="1" applyFill="1" applyBorder="1" applyAlignment="1">
      <alignment vertical="center" wrapText="1"/>
    </xf>
    <xf numFmtId="167" fontId="2" fillId="0" borderId="3" xfId="0" applyNumberFormat="1" applyFont="1" applyBorder="1" applyAlignment="1">
      <alignment horizontal="center" vertical="center"/>
    </xf>
    <xf numFmtId="167" fontId="1" fillId="3" borderId="11" xfId="0" applyNumberFormat="1" applyFont="1" applyFill="1" applyBorder="1" applyAlignment="1">
      <alignment vertical="center" wrapText="1"/>
    </xf>
    <xf numFmtId="167" fontId="17" fillId="2" borderId="1" xfId="0" applyNumberFormat="1" applyFont="1" applyFill="1" applyBorder="1" applyAlignment="1">
      <alignment horizontal="center" vertical="center" wrapText="1"/>
    </xf>
    <xf numFmtId="167" fontId="17" fillId="2" borderId="0" xfId="0" applyNumberFormat="1" applyFont="1" applyFill="1" applyAlignment="1">
      <alignment horizontal="center" vertical="center" wrapText="1"/>
    </xf>
    <xf numFmtId="166" fontId="1" fillId="3" borderId="12" xfId="0" applyNumberFormat="1" applyFont="1" applyFill="1" applyBorder="1" applyAlignment="1">
      <alignment horizontal="center" vertical="center" wrapText="1"/>
    </xf>
    <xf numFmtId="166" fontId="1" fillId="3" borderId="11" xfId="0" applyNumberFormat="1" applyFont="1" applyFill="1" applyBorder="1" applyAlignment="1">
      <alignment vertical="center" wrapText="1"/>
    </xf>
    <xf numFmtId="166" fontId="1" fillId="3" borderId="11" xfId="0" applyNumberFormat="1" applyFont="1" applyFill="1" applyBorder="1" applyAlignment="1">
      <alignment horizontal="right" vertical="center" wrapText="1"/>
    </xf>
    <xf numFmtId="166"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34" fillId="0" borderId="0" xfId="0" applyFont="1" applyAlignment="1">
      <alignment horizontal="center" wrapText="1"/>
    </xf>
    <xf numFmtId="0" fontId="36" fillId="8" borderId="6" xfId="0" applyFont="1" applyFill="1" applyBorder="1" applyAlignment="1">
      <alignment horizontal="center" vertical="center" wrapText="1"/>
    </xf>
    <xf numFmtId="0" fontId="27" fillId="0" borderId="3" xfId="0" applyFont="1" applyBorder="1"/>
    <xf numFmtId="0" fontId="1" fillId="0" borderId="4" xfId="0" applyFont="1" applyBorder="1" applyAlignment="1">
      <alignment horizontal="left" vertical="center" wrapText="1" indent="1"/>
    </xf>
    <xf numFmtId="0" fontId="2" fillId="0" borderId="4" xfId="0" applyFont="1" applyBorder="1" applyAlignment="1">
      <alignment horizontal="left" vertical="center" wrapText="1" indent="1"/>
    </xf>
    <xf numFmtId="0" fontId="4" fillId="8" borderId="4" xfId="0" applyFont="1" applyFill="1" applyBorder="1" applyAlignment="1">
      <alignment horizontal="center" vertical="center"/>
    </xf>
    <xf numFmtId="0" fontId="43" fillId="0" borderId="11" xfId="0" applyFont="1" applyBorder="1" applyAlignment="1">
      <alignment horizontal="center" vertical="center" wrapText="1"/>
    </xf>
    <xf numFmtId="0" fontId="27" fillId="16" borderId="0" xfId="0" applyFont="1" applyFill="1"/>
    <xf numFmtId="0" fontId="27" fillId="16" borderId="0" xfId="0" applyFont="1" applyFill="1" applyAlignment="1">
      <alignment horizontal="center" vertical="center" wrapText="1"/>
    </xf>
    <xf numFmtId="0" fontId="1" fillId="8" borderId="6" xfId="0" applyFont="1" applyFill="1" applyBorder="1" applyAlignment="1">
      <alignment horizontal="center"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0" xfId="0" applyFont="1" applyAlignment="1">
      <alignment horizontal="left"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applyAlignment="1">
      <alignment vertical="center"/>
    </xf>
    <xf numFmtId="0" fontId="36" fillId="7" borderId="21" xfId="0" applyFont="1" applyFill="1" applyBorder="1" applyAlignment="1">
      <alignment horizontal="center" vertical="center" wrapText="1"/>
    </xf>
    <xf numFmtId="0" fontId="36" fillId="7" borderId="22" xfId="0" applyFont="1" applyFill="1" applyBorder="1" applyAlignment="1">
      <alignment horizontal="center"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8" borderId="4"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 fillId="3" borderId="19" xfId="0" applyFont="1" applyFill="1" applyBorder="1" applyAlignment="1">
      <alignment horizontal="center" vertical="center" wrapText="1"/>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26" fillId="0" borderId="5" xfId="0" applyFont="1" applyBorder="1" applyAlignment="1">
      <alignment horizontal="left" vertical="center"/>
    </xf>
    <xf numFmtId="0" fontId="26"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27" fillId="0" borderId="13" xfId="0" applyFont="1" applyBorder="1" applyAlignment="1">
      <alignment horizontal="left" vertical="center"/>
    </xf>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3"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19" fillId="0" borderId="24" xfId="0" applyFont="1" applyBorder="1" applyAlignment="1">
      <alignment vertical="center"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0" fillId="0" borderId="3" xfId="0" applyBorder="1" applyAlignment="1">
      <alignment horizont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5" fillId="0" borderId="5" xfId="4" applyBorder="1" applyAlignment="1">
      <alignment horizontal="left" vertical="center"/>
    </xf>
    <xf numFmtId="0" fontId="55" fillId="0" borderId="4" xfId="4" applyBorder="1" applyAlignment="1">
      <alignment horizontal="left" vertical="center"/>
    </xf>
    <xf numFmtId="0" fontId="56" fillId="0" borderId="1" xfId="0" applyFont="1" applyBorder="1" applyAlignment="1">
      <alignment horizontal="center" vertical="center"/>
    </xf>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G68" dT="2024-07-09T14:16:19.73" personId="{00000000-0000-0000-0000-000000000000}" id="{31D31272-DF69-40BC-99CD-60B6635F2E8B}">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G76" dT="2024-06-11T13:24:28.78" personId="{00000000-0000-0000-0000-000000000000}" id="{4B887278-2509-4E0A-BD8E-443452124018}">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G88" dT="2024-06-11T14:37:51.87" personId="{00000000-0000-0000-0000-000000000000}" id="{D2496C05-0AF0-4DBB-9176-8AB107627536}">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 ref="G90" dT="2024-06-11T14:39:29.90" personId="{00000000-0000-0000-0000-000000000000}" id="{F7B72F02-9D8E-45DB-8B48-63A2AF59D53A}">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BD7841FA-9C31-4265-9437-4D010784D25B}">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5"/>
  <sheetViews>
    <sheetView workbookViewId="0">
      <selection activeCell="B5" sqref="B5"/>
    </sheetView>
  </sheetViews>
  <sheetFormatPr baseColWidth="10" defaultRowHeight="15" x14ac:dyDescent="0.25"/>
  <cols>
    <col min="2" max="2" width="60.42578125" customWidth="1"/>
  </cols>
  <sheetData>
    <row r="2" spans="2:2" ht="18.75" x14ac:dyDescent="0.3">
      <c r="B2" s="179" t="s">
        <v>289</v>
      </c>
    </row>
    <row r="3" spans="2:2" ht="30" x14ac:dyDescent="0.25">
      <c r="B3" s="178" t="s">
        <v>288</v>
      </c>
    </row>
    <row r="4" spans="2:2" ht="30" x14ac:dyDescent="0.25">
      <c r="B4" s="178" t="s">
        <v>286</v>
      </c>
    </row>
    <row r="5" spans="2:2" ht="30" x14ac:dyDescent="0.25">
      <c r="B5" s="178" t="s">
        <v>287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sheetPr>
  <dimension ref="B2:C39"/>
  <sheetViews>
    <sheetView workbookViewId="0">
      <selection activeCell="C34" sqref="C34"/>
    </sheetView>
  </sheetViews>
  <sheetFormatPr baseColWidth="10" defaultRowHeight="15" x14ac:dyDescent="0.25"/>
  <cols>
    <col min="2" max="2" width="60.42578125" customWidth="1"/>
    <col min="3" max="3" width="122.7109375" customWidth="1"/>
  </cols>
  <sheetData>
    <row r="2" spans="2:3" ht="18.75" x14ac:dyDescent="0.3">
      <c r="B2" s="136" t="s">
        <v>192</v>
      </c>
      <c r="C2" s="136" t="s">
        <v>215</v>
      </c>
    </row>
    <row r="3" spans="2:3" ht="180" x14ac:dyDescent="0.25">
      <c r="B3" s="137" t="s">
        <v>183</v>
      </c>
      <c r="C3" s="115" t="s">
        <v>184</v>
      </c>
    </row>
    <row r="4" spans="2:3" x14ac:dyDescent="0.25">
      <c r="B4" s="138" t="s">
        <v>135</v>
      </c>
      <c r="C4" s="139" t="s">
        <v>185</v>
      </c>
    </row>
    <row r="5" spans="2:3" x14ac:dyDescent="0.25">
      <c r="B5" s="140" t="s">
        <v>136</v>
      </c>
      <c r="C5" s="139" t="s">
        <v>186</v>
      </c>
    </row>
    <row r="6" spans="2:3" ht="33" customHeight="1" x14ac:dyDescent="0.25">
      <c r="B6" s="141" t="s">
        <v>222</v>
      </c>
      <c r="C6" s="115" t="s">
        <v>223</v>
      </c>
    </row>
    <row r="7" spans="2:3" ht="135" x14ac:dyDescent="0.25">
      <c r="B7" s="141" t="s">
        <v>142</v>
      </c>
      <c r="C7" s="115" t="s">
        <v>216</v>
      </c>
    </row>
    <row r="8" spans="2:3" ht="75" x14ac:dyDescent="0.25">
      <c r="B8" s="141" t="s">
        <v>143</v>
      </c>
      <c r="C8" s="115" t="s">
        <v>187</v>
      </c>
    </row>
    <row r="9" spans="2:3" ht="92.25" customHeight="1" x14ac:dyDescent="0.25">
      <c r="B9" s="154" t="s">
        <v>224</v>
      </c>
      <c r="C9" s="145" t="s">
        <v>225</v>
      </c>
    </row>
    <row r="10" spans="2:3" ht="105" x14ac:dyDescent="0.25">
      <c r="B10" s="142" t="s">
        <v>188</v>
      </c>
      <c r="C10" s="115" t="s">
        <v>189</v>
      </c>
    </row>
    <row r="11" spans="2:3" ht="180" x14ac:dyDescent="0.25">
      <c r="B11" s="141" t="s">
        <v>190</v>
      </c>
      <c r="C11" s="115" t="s">
        <v>191</v>
      </c>
    </row>
    <row r="12" spans="2:3" ht="45" x14ac:dyDescent="0.25">
      <c r="B12" s="142" t="s">
        <v>68</v>
      </c>
      <c r="C12" s="115" t="s">
        <v>193</v>
      </c>
    </row>
    <row r="13" spans="2:3" ht="30" x14ac:dyDescent="0.25">
      <c r="B13" s="141" t="s">
        <v>70</v>
      </c>
      <c r="C13" s="115" t="s">
        <v>196</v>
      </c>
    </row>
    <row r="14" spans="2:3" ht="105" x14ac:dyDescent="0.25">
      <c r="B14" s="143" t="s">
        <v>217</v>
      </c>
      <c r="C14" s="115" t="s">
        <v>194</v>
      </c>
    </row>
    <row r="15" spans="2:3" ht="105" x14ac:dyDescent="0.25">
      <c r="B15" s="143" t="s">
        <v>40</v>
      </c>
      <c r="C15" s="115" t="s">
        <v>195</v>
      </c>
    </row>
    <row r="16" spans="2:3" ht="105" x14ac:dyDescent="0.25">
      <c r="B16" s="143" t="s">
        <v>41</v>
      </c>
      <c r="C16" s="115" t="s">
        <v>195</v>
      </c>
    </row>
    <row r="17" spans="2:3" ht="45" x14ac:dyDescent="0.25">
      <c r="B17" s="144" t="s">
        <v>53</v>
      </c>
      <c r="C17" s="145" t="s">
        <v>197</v>
      </c>
    </row>
    <row r="18" spans="2:3" ht="135" x14ac:dyDescent="0.25">
      <c r="B18" s="146" t="s">
        <v>181</v>
      </c>
      <c r="C18" s="145" t="s">
        <v>218</v>
      </c>
    </row>
    <row r="19" spans="2:3" ht="75" x14ac:dyDescent="0.25">
      <c r="B19" s="153" t="s">
        <v>219</v>
      </c>
      <c r="C19" s="115" t="s">
        <v>220</v>
      </c>
    </row>
    <row r="20" spans="2:3" ht="75" x14ac:dyDescent="0.25">
      <c r="B20" s="142" t="s">
        <v>59</v>
      </c>
      <c r="C20" s="115" t="s">
        <v>198</v>
      </c>
    </row>
    <row r="21" spans="2:3" ht="75" x14ac:dyDescent="0.25">
      <c r="B21" s="142" t="s">
        <v>10</v>
      </c>
      <c r="C21" s="115" t="s">
        <v>199</v>
      </c>
    </row>
    <row r="22" spans="2:3" ht="105" x14ac:dyDescent="0.25">
      <c r="B22" s="142" t="s">
        <v>149</v>
      </c>
      <c r="C22" s="115" t="s">
        <v>200</v>
      </c>
    </row>
    <row r="23" spans="2:3" ht="105" x14ac:dyDescent="0.25">
      <c r="B23" s="141" t="s">
        <v>150</v>
      </c>
      <c r="C23" s="115" t="s">
        <v>201</v>
      </c>
    </row>
    <row r="24" spans="2:3" ht="45" x14ac:dyDescent="0.25">
      <c r="B24" s="141" t="s">
        <v>147</v>
      </c>
      <c r="C24" s="145" t="s">
        <v>202</v>
      </c>
    </row>
    <row r="25" spans="2:3" ht="45" x14ac:dyDescent="0.25">
      <c r="B25" s="141" t="s">
        <v>47</v>
      </c>
      <c r="C25" s="115" t="s">
        <v>203</v>
      </c>
    </row>
    <row r="26" spans="2:3" ht="60" x14ac:dyDescent="0.25">
      <c r="B26" s="148" t="s">
        <v>12</v>
      </c>
      <c r="C26" s="115" t="s">
        <v>273</v>
      </c>
    </row>
    <row r="27" spans="2:3" ht="45" x14ac:dyDescent="0.25">
      <c r="B27" s="147" t="s">
        <v>13</v>
      </c>
      <c r="C27" s="115" t="s">
        <v>204</v>
      </c>
    </row>
    <row r="28" spans="2:3" ht="75" x14ac:dyDescent="0.25">
      <c r="B28" s="148" t="s">
        <v>89</v>
      </c>
      <c r="C28" s="145" t="s">
        <v>205</v>
      </c>
    </row>
    <row r="29" spans="2:3" ht="60" x14ac:dyDescent="0.25">
      <c r="B29" s="147" t="s">
        <v>15</v>
      </c>
      <c r="C29" s="145" t="s">
        <v>272</v>
      </c>
    </row>
    <row r="30" spans="2:3" ht="45" x14ac:dyDescent="0.25">
      <c r="B30" s="148" t="s">
        <v>22</v>
      </c>
      <c r="C30" s="145" t="s">
        <v>204</v>
      </c>
    </row>
    <row r="31" spans="2:3" ht="30" x14ac:dyDescent="0.25">
      <c r="B31" s="148" t="s">
        <v>26</v>
      </c>
      <c r="C31" s="145" t="s">
        <v>206</v>
      </c>
    </row>
    <row r="32" spans="2:3" ht="30" x14ac:dyDescent="0.25">
      <c r="B32" s="148" t="s">
        <v>65</v>
      </c>
      <c r="C32" s="145" t="s">
        <v>207</v>
      </c>
    </row>
    <row r="33" spans="2:3" x14ac:dyDescent="0.25">
      <c r="B33" s="151"/>
      <c r="C33" s="150"/>
    </row>
    <row r="34" spans="2:3" ht="90" x14ac:dyDescent="0.25">
      <c r="B34" s="148" t="s">
        <v>121</v>
      </c>
      <c r="C34" s="115" t="s">
        <v>208</v>
      </c>
    </row>
    <row r="35" spans="2:3" ht="30" x14ac:dyDescent="0.25">
      <c r="B35" s="60" t="s">
        <v>161</v>
      </c>
      <c r="C35" s="145" t="s">
        <v>209</v>
      </c>
    </row>
    <row r="36" spans="2:3" x14ac:dyDescent="0.25">
      <c r="B36" s="150"/>
      <c r="C36" s="150"/>
    </row>
    <row r="37" spans="2:3" ht="60" x14ac:dyDescent="0.25">
      <c r="B37" s="115" t="s">
        <v>210</v>
      </c>
      <c r="C37" s="145" t="s">
        <v>211</v>
      </c>
    </row>
    <row r="38" spans="2:3" ht="30" x14ac:dyDescent="0.25">
      <c r="B38" s="149" t="s">
        <v>115</v>
      </c>
      <c r="C38" s="145" t="s">
        <v>212</v>
      </c>
    </row>
    <row r="39" spans="2:3" x14ac:dyDescent="0.25">
      <c r="B39" s="149" t="s">
        <v>213</v>
      </c>
      <c r="C39" s="145" t="s">
        <v>214</v>
      </c>
    </row>
  </sheetData>
  <dataValidations count="1">
    <dataValidation allowBlank="1" showInputMessage="1" showErrorMessage="1" prompt="Ne RIEN saisir dans ces cellules" sqref="B32:B33" xr:uid="{591EF9A3-AFC6-4DE5-8CB4-364D0AE54817}"/>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L138"/>
  <sheetViews>
    <sheetView tabSelected="1" zoomScale="70" zoomScaleNormal="70" zoomScaleSheetLayoutView="90" zoomScalePageLayoutView="70" workbookViewId="0">
      <selection activeCell="G23" sqref="G23"/>
    </sheetView>
  </sheetViews>
  <sheetFormatPr baseColWidth="10" defaultColWidth="11.42578125" defaultRowHeight="14.25" x14ac:dyDescent="0.2"/>
  <cols>
    <col min="1" max="1" width="68.7109375" style="68" customWidth="1"/>
    <col min="2" max="2" width="91.28515625" style="68" customWidth="1"/>
    <col min="3" max="3" width="28.7109375" style="70" customWidth="1"/>
    <col min="4" max="4" width="28.7109375" style="71" customWidth="1"/>
    <col min="5" max="5" width="28.7109375" style="70" customWidth="1"/>
    <col min="6" max="6" width="15.28515625" style="68" customWidth="1"/>
    <col min="7" max="7" width="48.7109375" style="68" customWidth="1"/>
    <col min="8" max="8" width="84.85546875" style="68" customWidth="1"/>
    <col min="9" max="16384" width="11.42578125" style="68"/>
  </cols>
  <sheetData>
    <row r="1" spans="1:12" ht="110.25" customHeight="1" thickBot="1" x14ac:dyDescent="0.25">
      <c r="A1" s="225" t="s">
        <v>290</v>
      </c>
      <c r="B1" s="226"/>
      <c r="C1" s="226"/>
      <c r="D1" s="226"/>
      <c r="E1" s="227"/>
    </row>
    <row r="2" spans="1:12" ht="22.5" customHeight="1" thickBot="1" x14ac:dyDescent="0.3">
      <c r="A2" s="69" t="s">
        <v>285</v>
      </c>
      <c r="B2" s="113" t="s">
        <v>135</v>
      </c>
    </row>
    <row r="3" spans="1:12" ht="23.25" customHeight="1" thickBot="1" x14ac:dyDescent="0.25">
      <c r="A3" s="72" t="s">
        <v>175</v>
      </c>
      <c r="B3" s="73"/>
      <c r="C3" s="74"/>
      <c r="D3" s="75"/>
      <c r="E3" s="74"/>
    </row>
    <row r="4" spans="1:12" ht="36.75" customHeight="1" thickBot="1" x14ac:dyDescent="0.25">
      <c r="A4" s="67" t="s">
        <v>136</v>
      </c>
      <c r="B4" s="76"/>
      <c r="C4" s="117" t="str">
        <f>IF(ISBLANK(B3),"",IF(ISBLANK(B4),"Donnée obligatoire",""))</f>
        <v/>
      </c>
      <c r="D4" s="72"/>
      <c r="E4" s="72"/>
    </row>
    <row r="5" spans="1:12" ht="36.75" customHeight="1" x14ac:dyDescent="0.2">
      <c r="A5" s="98" t="s">
        <v>222</v>
      </c>
      <c r="B5" s="77"/>
      <c r="C5" s="117" t="str">
        <f>IF(ISBLANK(B3),"",IF(ISBLANK(B5),"Donnée obligatoire",""))</f>
        <v/>
      </c>
      <c r="D5" s="78"/>
      <c r="E5" s="78"/>
    </row>
    <row r="6" spans="1:12" ht="36.75" customHeight="1" x14ac:dyDescent="0.2">
      <c r="A6" s="98" t="s">
        <v>132</v>
      </c>
      <c r="B6" s="79"/>
      <c r="C6" s="117" t="str">
        <f>IF(ISBLANK(B3),"",IF(ISBLANK(B6),"Donnée obligatoire (si inclusion)",""))</f>
        <v/>
      </c>
      <c r="D6" s="80"/>
      <c r="E6" s="80"/>
    </row>
    <row r="7" spans="1:12" ht="36.75" customHeight="1" x14ac:dyDescent="0.2">
      <c r="A7" s="98" t="s">
        <v>141</v>
      </c>
      <c r="B7" s="229"/>
      <c r="C7" s="230"/>
      <c r="D7" s="230"/>
      <c r="E7" s="230"/>
      <c r="F7" s="117" t="str">
        <f>IF(ISBLANK(B3),"",IF(ISBLANK(B7),"Donnée obligatoire",""))</f>
        <v/>
      </c>
      <c r="G7" s="117"/>
    </row>
    <row r="8" spans="1:12" ht="42" customHeight="1" x14ac:dyDescent="0.2">
      <c r="A8" s="98" t="s">
        <v>142</v>
      </c>
      <c r="B8" s="231"/>
      <c r="C8" s="232"/>
      <c r="D8" s="232"/>
      <c r="E8" s="233"/>
      <c r="F8" s="117" t="str">
        <f>IF(ISBLANK(B3),"",IF(ISBLANK(B8),"Donnée obligatoire (voir commentaire en A8)",""))</f>
        <v/>
      </c>
      <c r="G8" s="117"/>
    </row>
    <row r="9" spans="1:12" ht="80.25" customHeight="1" x14ac:dyDescent="0.2">
      <c r="A9" s="98" t="s">
        <v>143</v>
      </c>
      <c r="B9" s="231"/>
      <c r="C9" s="232"/>
      <c r="D9" s="232"/>
      <c r="E9" s="233"/>
      <c r="F9" s="117" t="str">
        <f>IF(ISBLANK(B3),"",IF(ISBLANK(B9),"Donnée recommandée (voir commentaire en A9)",""))</f>
        <v/>
      </c>
      <c r="G9" s="117"/>
    </row>
    <row r="10" spans="1:12" ht="36.75" customHeight="1" x14ac:dyDescent="0.2">
      <c r="A10" s="234" t="str">
        <f xml:space="preserve"> RappelData!B9</f>
        <v/>
      </c>
      <c r="B10" s="234"/>
      <c r="C10" s="234"/>
      <c r="D10" s="234"/>
      <c r="E10" s="234"/>
      <c r="F10" s="81"/>
      <c r="G10" s="81"/>
    </row>
    <row r="11" spans="1:12" ht="43.5" customHeight="1" thickBot="1" x14ac:dyDescent="0.25">
      <c r="A11" s="235" t="s">
        <v>221</v>
      </c>
      <c r="B11" s="236"/>
      <c r="C11" s="236"/>
      <c r="D11" s="236"/>
      <c r="E11" s="236"/>
    </row>
    <row r="12" spans="1:12" ht="37.5" customHeight="1" thickBot="1" x14ac:dyDescent="0.25">
      <c r="A12" s="237" t="s">
        <v>182</v>
      </c>
      <c r="B12" s="238"/>
      <c r="C12" s="238"/>
      <c r="D12" s="238"/>
      <c r="E12" s="239"/>
    </row>
    <row r="13" spans="1:12" ht="21" thickBot="1" x14ac:dyDescent="0.35">
      <c r="A13" s="95"/>
      <c r="B13" s="95"/>
      <c r="C13" s="96"/>
      <c r="D13" s="97"/>
      <c r="E13" s="96"/>
    </row>
    <row r="14" spans="1:12" ht="52.5" customHeight="1" thickBot="1" x14ac:dyDescent="0.35">
      <c r="A14" s="240" t="s">
        <v>52</v>
      </c>
      <c r="B14" s="241"/>
      <c r="C14" s="241"/>
      <c r="D14" s="241"/>
      <c r="E14" s="242"/>
      <c r="H14" s="186" t="s">
        <v>334</v>
      </c>
      <c r="I14" s="180"/>
      <c r="J14" s="180"/>
      <c r="K14" s="180"/>
      <c r="L14" s="180"/>
    </row>
    <row r="15" spans="1:12" ht="15" x14ac:dyDescent="0.25">
      <c r="A15" s="1"/>
      <c r="B15" s="2"/>
      <c r="C15" s="12"/>
      <c r="D15" s="13"/>
      <c r="E15" s="12"/>
    </row>
    <row r="16" spans="1:12" ht="90.75" customHeight="1" x14ac:dyDescent="0.2">
      <c r="A16" s="228"/>
      <c r="B16" s="228"/>
      <c r="C16" s="228"/>
      <c r="D16" s="228"/>
      <c r="E16" s="228"/>
    </row>
    <row r="17" spans="1:8" s="103" customFormat="1" ht="90" customHeight="1" thickBot="1" x14ac:dyDescent="0.25">
      <c r="A17" s="99" t="s">
        <v>137</v>
      </c>
      <c r="B17" s="99" t="s">
        <v>138</v>
      </c>
      <c r="C17" s="99" t="s">
        <v>68</v>
      </c>
      <c r="D17" s="99" t="s">
        <v>70</v>
      </c>
      <c r="E17" s="102" t="s">
        <v>63</v>
      </c>
      <c r="G17" s="99" t="s">
        <v>299</v>
      </c>
      <c r="H17" s="99" t="s">
        <v>292</v>
      </c>
    </row>
    <row r="18" spans="1:8" ht="71.45" customHeight="1" thickBot="1" x14ac:dyDescent="0.25">
      <c r="A18" s="17" t="s">
        <v>54</v>
      </c>
      <c r="B18" s="121" t="s">
        <v>177</v>
      </c>
      <c r="C18" s="243" t="s">
        <v>4</v>
      </c>
      <c r="D18" s="245" t="s">
        <v>5</v>
      </c>
      <c r="E18" s="247" t="s">
        <v>6</v>
      </c>
      <c r="G18" s="17" t="s">
        <v>301</v>
      </c>
      <c r="H18" s="121" t="s">
        <v>293</v>
      </c>
    </row>
    <row r="19" spans="1:8" ht="56.45" customHeight="1" thickBot="1" x14ac:dyDescent="0.25">
      <c r="A19" s="99" t="s">
        <v>178</v>
      </c>
      <c r="B19" s="99" t="s">
        <v>275</v>
      </c>
      <c r="C19" s="244"/>
      <c r="D19" s="246"/>
      <c r="E19" s="248"/>
      <c r="G19" s="99" t="s">
        <v>300</v>
      </c>
      <c r="H19" s="99" t="s">
        <v>294</v>
      </c>
    </row>
    <row r="20" spans="1:8" ht="41.45" customHeight="1" thickBot="1" x14ac:dyDescent="0.25">
      <c r="A20" s="205" t="s">
        <v>176</v>
      </c>
      <c r="B20" s="224"/>
      <c r="C20" s="169">
        <f>SUM(C21:C27)</f>
        <v>0</v>
      </c>
      <c r="D20" s="119"/>
      <c r="E20" s="158">
        <f>SUM(E21:E27)</f>
        <v>0</v>
      </c>
      <c r="G20" s="203" t="s">
        <v>296</v>
      </c>
      <c r="H20" s="204"/>
    </row>
    <row r="21" spans="1:8" x14ac:dyDescent="0.2">
      <c r="A21" s="5"/>
      <c r="B21" s="5"/>
      <c r="C21" s="170"/>
      <c r="D21" s="157"/>
      <c r="E21" s="159">
        <f>C21*D21</f>
        <v>0</v>
      </c>
      <c r="G21" s="182"/>
      <c r="H21" s="182"/>
    </row>
    <row r="22" spans="1:8" x14ac:dyDescent="0.2">
      <c r="A22" s="5"/>
      <c r="B22" s="4"/>
      <c r="C22" s="170"/>
      <c r="D22" s="157"/>
      <c r="E22" s="159">
        <f>C22*D22</f>
        <v>0</v>
      </c>
      <c r="G22" s="182"/>
      <c r="H22" s="182"/>
    </row>
    <row r="23" spans="1:8" x14ac:dyDescent="0.2">
      <c r="A23" s="5"/>
      <c r="B23" s="4"/>
      <c r="C23" s="170"/>
      <c r="D23" s="157"/>
      <c r="E23" s="159">
        <f t="shared" ref="E23:E38" si="0">C23*D23</f>
        <v>0</v>
      </c>
      <c r="G23" s="182"/>
      <c r="H23" s="182"/>
    </row>
    <row r="24" spans="1:8" x14ac:dyDescent="0.2">
      <c r="A24" s="5"/>
      <c r="C24" s="170"/>
      <c r="D24" s="157"/>
      <c r="E24" s="159">
        <f t="shared" si="0"/>
        <v>0</v>
      </c>
      <c r="G24" s="182"/>
      <c r="H24" s="182"/>
    </row>
    <row r="25" spans="1:8" x14ac:dyDescent="0.2">
      <c r="A25" s="5"/>
      <c r="B25" s="4"/>
      <c r="C25" s="170"/>
      <c r="D25" s="157"/>
      <c r="E25" s="159">
        <f t="shared" si="0"/>
        <v>0</v>
      </c>
      <c r="G25" s="182"/>
      <c r="H25" s="182"/>
    </row>
    <row r="26" spans="1:8" x14ac:dyDescent="0.2">
      <c r="A26" s="5"/>
      <c r="B26" s="4"/>
      <c r="C26" s="170"/>
      <c r="D26" s="157"/>
      <c r="E26" s="159">
        <f t="shared" si="0"/>
        <v>0</v>
      </c>
      <c r="G26" s="182"/>
      <c r="H26" s="182"/>
    </row>
    <row r="27" spans="1:8" ht="15" thickBot="1" x14ac:dyDescent="0.25">
      <c r="A27" s="5"/>
      <c r="B27" s="4"/>
      <c r="C27" s="170"/>
      <c r="D27" s="157"/>
      <c r="E27" s="159">
        <f t="shared" si="0"/>
        <v>0</v>
      </c>
      <c r="G27" s="182"/>
      <c r="H27" s="182"/>
    </row>
    <row r="28" spans="1:8" ht="51.6" customHeight="1" thickBot="1" x14ac:dyDescent="0.25">
      <c r="A28" s="205" t="s">
        <v>40</v>
      </c>
      <c r="B28" s="206"/>
      <c r="C28" s="171">
        <f>SUM(C29:C33)</f>
        <v>0</v>
      </c>
      <c r="D28" s="118"/>
      <c r="E28" s="158">
        <f>SUM(E29:E33)</f>
        <v>0</v>
      </c>
      <c r="G28" s="203" t="s">
        <v>297</v>
      </c>
      <c r="H28" s="204"/>
    </row>
    <row r="29" spans="1:8" x14ac:dyDescent="0.2">
      <c r="A29" s="5"/>
      <c r="B29" s="4"/>
      <c r="C29" s="170"/>
      <c r="D29" s="157"/>
      <c r="E29" s="159">
        <f t="shared" si="0"/>
        <v>0</v>
      </c>
      <c r="G29" s="182"/>
      <c r="H29" s="182"/>
    </row>
    <row r="30" spans="1:8" x14ac:dyDescent="0.2">
      <c r="A30" s="5"/>
      <c r="B30" s="4"/>
      <c r="C30" s="170"/>
      <c r="D30" s="157"/>
      <c r="E30" s="159">
        <f t="shared" si="0"/>
        <v>0</v>
      </c>
      <c r="G30" s="182"/>
      <c r="H30" s="182"/>
    </row>
    <row r="31" spans="1:8" x14ac:dyDescent="0.2">
      <c r="A31" s="5"/>
      <c r="B31" s="4"/>
      <c r="C31" s="170"/>
      <c r="D31" s="157"/>
      <c r="E31" s="159">
        <f t="shared" si="0"/>
        <v>0</v>
      </c>
      <c r="G31" s="182"/>
      <c r="H31" s="182"/>
    </row>
    <row r="32" spans="1:8" x14ac:dyDescent="0.2">
      <c r="A32" s="5"/>
      <c r="B32" s="4"/>
      <c r="C32" s="170"/>
      <c r="D32" s="157"/>
      <c r="E32" s="159">
        <f t="shared" si="0"/>
        <v>0</v>
      </c>
      <c r="G32" s="182"/>
      <c r="H32" s="182"/>
    </row>
    <row r="33" spans="1:8" ht="15" thickBot="1" x14ac:dyDescent="0.25">
      <c r="A33" s="5"/>
      <c r="B33" s="4"/>
      <c r="C33" s="170"/>
      <c r="D33" s="157"/>
      <c r="E33" s="159">
        <f t="shared" si="0"/>
        <v>0</v>
      </c>
      <c r="G33" s="182"/>
      <c r="H33" s="182"/>
    </row>
    <row r="34" spans="1:8" ht="49.9" customHeight="1" thickBot="1" x14ac:dyDescent="0.25">
      <c r="A34" s="205" t="s">
        <v>41</v>
      </c>
      <c r="B34" s="206"/>
      <c r="C34" s="171">
        <f>SUM(C35:C38)</f>
        <v>0</v>
      </c>
      <c r="D34" s="118"/>
      <c r="E34" s="158">
        <f>SUM(E35:E38)</f>
        <v>0</v>
      </c>
      <c r="G34" s="203" t="s">
        <v>298</v>
      </c>
      <c r="H34" s="204"/>
    </row>
    <row r="35" spans="1:8" x14ac:dyDescent="0.2">
      <c r="A35" s="5"/>
      <c r="B35" s="4"/>
      <c r="C35" s="170"/>
      <c r="D35" s="157"/>
      <c r="E35" s="159">
        <f t="shared" si="0"/>
        <v>0</v>
      </c>
      <c r="G35" s="182"/>
      <c r="H35" s="182"/>
    </row>
    <row r="36" spans="1:8" x14ac:dyDescent="0.2">
      <c r="A36" s="5"/>
      <c r="B36" s="4"/>
      <c r="C36" s="170"/>
      <c r="D36" s="157"/>
      <c r="E36" s="159">
        <f t="shared" si="0"/>
        <v>0</v>
      </c>
      <c r="G36" s="182"/>
      <c r="H36" s="182"/>
    </row>
    <row r="37" spans="1:8" x14ac:dyDescent="0.2">
      <c r="A37" s="5"/>
      <c r="B37" s="4"/>
      <c r="C37" s="170"/>
      <c r="D37" s="157"/>
      <c r="E37" s="159">
        <f t="shared" si="0"/>
        <v>0</v>
      </c>
      <c r="G37" s="182"/>
      <c r="H37" s="182"/>
    </row>
    <row r="38" spans="1:8" x14ac:dyDescent="0.2">
      <c r="A38" s="5"/>
      <c r="B38" s="4"/>
      <c r="C38" s="170"/>
      <c r="D38" s="157"/>
      <c r="E38" s="159">
        <f t="shared" si="0"/>
        <v>0</v>
      </c>
      <c r="G38" s="182"/>
      <c r="H38" s="182"/>
    </row>
    <row r="39" spans="1:8" ht="18" x14ac:dyDescent="0.2">
      <c r="A39" s="10"/>
      <c r="B39" s="10"/>
      <c r="C39" s="172">
        <f>+C20+C28+C34</f>
        <v>0</v>
      </c>
      <c r="D39" s="10"/>
      <c r="E39" s="129">
        <f>E34+E28+E20</f>
        <v>0</v>
      </c>
      <c r="G39" s="182"/>
      <c r="H39" s="182"/>
    </row>
    <row r="40" spans="1:8" s="103" customFormat="1" ht="90" customHeight="1" thickBot="1" x14ac:dyDescent="0.25">
      <c r="A40" s="99" t="s">
        <v>137</v>
      </c>
      <c r="B40" s="100" t="s">
        <v>138</v>
      </c>
      <c r="C40" s="101" t="s">
        <v>68</v>
      </c>
      <c r="D40" s="101" t="s">
        <v>70</v>
      </c>
      <c r="E40" s="102" t="s">
        <v>63</v>
      </c>
      <c r="G40" s="99" t="s">
        <v>299</v>
      </c>
      <c r="H40" s="181" t="s">
        <v>292</v>
      </c>
    </row>
    <row r="41" spans="1:8" ht="71.45" customHeight="1" thickBot="1" x14ac:dyDescent="0.25">
      <c r="A41" s="17" t="s">
        <v>53</v>
      </c>
      <c r="B41" s="121"/>
      <c r="C41" s="243" t="s">
        <v>4</v>
      </c>
      <c r="D41" s="245" t="s">
        <v>5</v>
      </c>
      <c r="E41" s="247" t="s">
        <v>6</v>
      </c>
      <c r="G41" s="17" t="s">
        <v>302</v>
      </c>
      <c r="H41" s="121"/>
    </row>
    <row r="42" spans="1:8" ht="60" customHeight="1" thickBot="1" x14ac:dyDescent="0.25">
      <c r="A42" s="99" t="s">
        <v>178</v>
      </c>
      <c r="B42" s="99" t="s">
        <v>274</v>
      </c>
      <c r="C42" s="244"/>
      <c r="D42" s="246"/>
      <c r="E42" s="248"/>
      <c r="G42" s="99" t="s">
        <v>300</v>
      </c>
      <c r="H42" s="99" t="s">
        <v>294</v>
      </c>
    </row>
    <row r="43" spans="1:8" ht="15.75" thickBot="1" x14ac:dyDescent="0.25">
      <c r="A43" s="205" t="s">
        <v>39</v>
      </c>
      <c r="B43" s="206"/>
      <c r="C43" s="171">
        <f>+SUM(C44:C46)</f>
        <v>0</v>
      </c>
      <c r="D43" s="120">
        <f>+SUM(D44:D46)</f>
        <v>0</v>
      </c>
      <c r="E43" s="160">
        <f>+SUM(E44:E46)</f>
        <v>0</v>
      </c>
      <c r="G43" s="203" t="s">
        <v>296</v>
      </c>
      <c r="H43" s="204"/>
    </row>
    <row r="44" spans="1:8" x14ac:dyDescent="0.2">
      <c r="A44" s="5"/>
      <c r="B44" s="4"/>
      <c r="C44" s="170"/>
      <c r="D44" s="157"/>
      <c r="E44" s="159">
        <f t="shared" ref="E44:E53" si="1">C44*D44</f>
        <v>0</v>
      </c>
      <c r="G44" s="182"/>
      <c r="H44" s="182"/>
    </row>
    <row r="45" spans="1:8" x14ac:dyDescent="0.2">
      <c r="A45" s="5"/>
      <c r="B45" s="4"/>
      <c r="C45" s="170"/>
      <c r="D45" s="157"/>
      <c r="E45" s="159">
        <f t="shared" si="1"/>
        <v>0</v>
      </c>
      <c r="G45" s="182"/>
      <c r="H45" s="182"/>
    </row>
    <row r="46" spans="1:8" ht="15" thickBot="1" x14ac:dyDescent="0.25">
      <c r="A46" s="5"/>
      <c r="B46" s="4"/>
      <c r="C46" s="170"/>
      <c r="D46" s="157"/>
      <c r="E46" s="159">
        <f t="shared" si="1"/>
        <v>0</v>
      </c>
      <c r="G46" s="182"/>
      <c r="H46" s="182"/>
    </row>
    <row r="47" spans="1:8" ht="43.9" customHeight="1" thickBot="1" x14ac:dyDescent="0.25">
      <c r="A47" s="205" t="s">
        <v>40</v>
      </c>
      <c r="B47" s="206"/>
      <c r="C47" s="171">
        <f>SUM(C48:C50)</f>
        <v>0</v>
      </c>
      <c r="D47" s="120">
        <f t="shared" ref="D47:E47" si="2">SUM(D48:D50)</f>
        <v>0</v>
      </c>
      <c r="E47" s="160">
        <f t="shared" si="2"/>
        <v>0</v>
      </c>
      <c r="G47" s="203" t="s">
        <v>297</v>
      </c>
      <c r="H47" s="204"/>
    </row>
    <row r="48" spans="1:8" x14ac:dyDescent="0.2">
      <c r="A48" s="5"/>
      <c r="B48" s="4"/>
      <c r="C48" s="170"/>
      <c r="D48" s="157"/>
      <c r="E48" s="159">
        <f t="shared" si="1"/>
        <v>0</v>
      </c>
      <c r="G48" s="182"/>
      <c r="H48" s="182"/>
    </row>
    <row r="49" spans="1:8" x14ac:dyDescent="0.2">
      <c r="A49" s="5"/>
      <c r="B49" s="4"/>
      <c r="C49" s="170"/>
      <c r="D49" s="157"/>
      <c r="E49" s="159">
        <f t="shared" si="1"/>
        <v>0</v>
      </c>
      <c r="G49" s="182"/>
      <c r="H49" s="182"/>
    </row>
    <row r="50" spans="1:8" ht="15" thickBot="1" x14ac:dyDescent="0.25">
      <c r="A50" s="5"/>
      <c r="B50" s="4"/>
      <c r="C50" s="170"/>
      <c r="D50" s="157"/>
      <c r="E50" s="159">
        <f t="shared" si="1"/>
        <v>0</v>
      </c>
      <c r="G50" s="182"/>
      <c r="H50" s="182"/>
    </row>
    <row r="51" spans="1:8" ht="50.45" customHeight="1" thickBot="1" x14ac:dyDescent="0.25">
      <c r="A51" s="205" t="s">
        <v>41</v>
      </c>
      <c r="B51" s="206"/>
      <c r="C51" s="171">
        <f>SUM(C52:C53)</f>
        <v>0</v>
      </c>
      <c r="D51" s="120">
        <f t="shared" ref="D51:E51" si="3">SUM(D52:D53)</f>
        <v>0</v>
      </c>
      <c r="E51" s="160">
        <f t="shared" si="3"/>
        <v>0</v>
      </c>
      <c r="G51" s="203" t="s">
        <v>298</v>
      </c>
      <c r="H51" s="204"/>
    </row>
    <row r="52" spans="1:8" x14ac:dyDescent="0.2">
      <c r="A52" s="5"/>
      <c r="B52" s="4"/>
      <c r="C52" s="170"/>
      <c r="D52" s="157"/>
      <c r="E52" s="159">
        <f t="shared" si="1"/>
        <v>0</v>
      </c>
      <c r="G52" s="182"/>
      <c r="H52" s="182"/>
    </row>
    <row r="53" spans="1:8" x14ac:dyDescent="0.2">
      <c r="A53" s="5"/>
      <c r="B53" s="4"/>
      <c r="C53" s="170"/>
      <c r="D53" s="157"/>
      <c r="E53" s="159">
        <f t="shared" si="1"/>
        <v>0</v>
      </c>
      <c r="G53" s="182"/>
      <c r="H53" s="182"/>
    </row>
    <row r="54" spans="1:8" ht="18.75" thickBot="1" x14ac:dyDescent="0.25">
      <c r="A54" s="10"/>
      <c r="B54" s="10"/>
      <c r="C54" s="173">
        <f>C51+C47+C43</f>
        <v>0</v>
      </c>
      <c r="D54" s="10"/>
      <c r="E54" s="129">
        <f>E51+E47+E43</f>
        <v>0</v>
      </c>
      <c r="G54" s="10"/>
      <c r="H54" s="10"/>
    </row>
    <row r="55" spans="1:8" ht="33" customHeight="1" thickBot="1" x14ac:dyDescent="0.25">
      <c r="A55" s="46" t="s">
        <v>0</v>
      </c>
      <c r="B55" s="82"/>
      <c r="C55" s="51">
        <f>C54+C39</f>
        <v>0</v>
      </c>
      <c r="D55" s="83"/>
      <c r="E55" s="52">
        <f>E39+E54</f>
        <v>0</v>
      </c>
      <c r="G55" s="46"/>
      <c r="H55" s="189" t="s">
        <v>0</v>
      </c>
    </row>
    <row r="56" spans="1:8" ht="30" customHeight="1" x14ac:dyDescent="0.2">
      <c r="A56" s="47"/>
      <c r="B56" s="50"/>
      <c r="C56" s="53" t="s">
        <v>4</v>
      </c>
      <c r="D56" s="48" t="s">
        <v>5</v>
      </c>
      <c r="E56" s="49" t="s">
        <v>6</v>
      </c>
      <c r="G56" s="46"/>
      <c r="H56" s="46"/>
    </row>
    <row r="57" spans="1:8" s="103" customFormat="1" ht="155.25" customHeight="1" x14ac:dyDescent="0.2">
      <c r="A57" s="104" t="s">
        <v>139</v>
      </c>
      <c r="B57" s="122" t="s">
        <v>180</v>
      </c>
      <c r="C57" s="101" t="s">
        <v>71</v>
      </c>
      <c r="D57" s="101" t="s">
        <v>8</v>
      </c>
      <c r="E57" s="102" t="s">
        <v>63</v>
      </c>
      <c r="G57" s="104" t="s">
        <v>349</v>
      </c>
      <c r="H57" s="122" t="s">
        <v>295</v>
      </c>
    </row>
    <row r="58" spans="1:8" ht="30" customHeight="1" x14ac:dyDescent="0.2">
      <c r="A58" s="54"/>
      <c r="B58" s="55"/>
      <c r="C58" s="48" t="s">
        <v>4</v>
      </c>
      <c r="D58" s="48" t="s">
        <v>5</v>
      </c>
      <c r="E58" s="49" t="s">
        <v>6</v>
      </c>
      <c r="G58" s="46"/>
      <c r="H58" s="46"/>
    </row>
    <row r="59" spans="1:8" ht="41.45" customHeight="1" x14ac:dyDescent="0.2">
      <c r="A59" s="6" t="s">
        <v>9</v>
      </c>
      <c r="B59" s="4"/>
      <c r="C59" s="168"/>
      <c r="D59" s="11"/>
      <c r="E59" s="128">
        <f>C59*D59</f>
        <v>0</v>
      </c>
      <c r="G59" s="183" t="s">
        <v>303</v>
      </c>
      <c r="H59" s="182"/>
    </row>
    <row r="60" spans="1:8" ht="50.45" customHeight="1" x14ac:dyDescent="0.2">
      <c r="A60" s="3" t="s">
        <v>58</v>
      </c>
      <c r="B60" s="4"/>
      <c r="C60" s="168"/>
      <c r="D60" s="11"/>
      <c r="E60" s="128">
        <f t="shared" ref="E60:E71" si="4">C60*D60</f>
        <v>0</v>
      </c>
      <c r="G60" s="184" t="s">
        <v>304</v>
      </c>
      <c r="H60" s="182"/>
    </row>
    <row r="61" spans="1:8" ht="30" x14ac:dyDescent="0.2">
      <c r="A61" s="3" t="s">
        <v>59</v>
      </c>
      <c r="B61" s="4"/>
      <c r="C61" s="168"/>
      <c r="D61" s="11"/>
      <c r="E61" s="128">
        <f t="shared" si="4"/>
        <v>0</v>
      </c>
      <c r="G61" s="184" t="s">
        <v>305</v>
      </c>
      <c r="H61" s="182"/>
    </row>
    <row r="62" spans="1:8" ht="45" customHeight="1" x14ac:dyDescent="0.2">
      <c r="A62" s="6" t="s">
        <v>10</v>
      </c>
      <c r="B62" s="4"/>
      <c r="C62" s="168"/>
      <c r="D62" s="11"/>
      <c r="E62" s="128">
        <f t="shared" si="4"/>
        <v>0</v>
      </c>
      <c r="G62" s="183" t="s">
        <v>306</v>
      </c>
      <c r="H62" s="182"/>
    </row>
    <row r="63" spans="1:8" ht="33" customHeight="1" x14ac:dyDescent="0.2">
      <c r="A63" s="6" t="s">
        <v>149</v>
      </c>
      <c r="B63" s="4"/>
      <c r="C63" s="168"/>
      <c r="D63" s="11"/>
      <c r="E63" s="128">
        <f t="shared" si="4"/>
        <v>0</v>
      </c>
      <c r="F63" s="68" t="str">
        <f>IF(E63&gt;0, "Ne s'agit-il pas d'un acte du RIHN ou de la liste complémentaire ? Si c'est le cas, il convient de l'indiquer à la ligne correspondante ci-dessous.","")</f>
        <v/>
      </c>
      <c r="G63" s="183" t="s">
        <v>307</v>
      </c>
      <c r="H63" s="182"/>
    </row>
    <row r="64" spans="1:8" ht="33" customHeight="1" x14ac:dyDescent="0.2">
      <c r="A64" s="6" t="s">
        <v>150</v>
      </c>
      <c r="B64" s="4"/>
      <c r="C64" s="168"/>
      <c r="D64" s="11"/>
      <c r="E64" s="128">
        <f t="shared" ref="E64" si="5">C64*D64</f>
        <v>0</v>
      </c>
      <c r="F64" s="68" t="str">
        <f>IF(E64&gt;0, "Ne s'agit-il pas d'un acte du RIHN ou de la liste complémentaire ? Si c'est le cas, il convient de l'indiquer à la ligne correspondante ci-dessous.","")</f>
        <v/>
      </c>
      <c r="G64" s="183" t="s">
        <v>308</v>
      </c>
      <c r="H64" s="182"/>
    </row>
    <row r="65" spans="1:8" ht="59.25" x14ac:dyDescent="0.2">
      <c r="A65" s="3" t="s">
        <v>147</v>
      </c>
      <c r="B65" s="4"/>
      <c r="C65" s="168"/>
      <c r="D65" s="11"/>
      <c r="E65" s="131">
        <v>0</v>
      </c>
      <c r="G65" s="184" t="s">
        <v>309</v>
      </c>
      <c r="H65" s="182"/>
    </row>
    <row r="66" spans="1:8" ht="45" x14ac:dyDescent="0.2">
      <c r="A66" s="3" t="s">
        <v>47</v>
      </c>
      <c r="B66" s="4"/>
      <c r="C66" s="168"/>
      <c r="D66" s="11"/>
      <c r="E66" s="128">
        <f t="shared" si="4"/>
        <v>0</v>
      </c>
      <c r="G66" s="184" t="s">
        <v>310</v>
      </c>
      <c r="H66" s="182"/>
    </row>
    <row r="67" spans="1:8" ht="34.9" customHeight="1" x14ac:dyDescent="0.2">
      <c r="A67" s="6" t="s">
        <v>11</v>
      </c>
      <c r="B67" s="4"/>
      <c r="C67" s="168"/>
      <c r="D67" s="11"/>
      <c r="E67" s="128">
        <f t="shared" si="4"/>
        <v>0</v>
      </c>
      <c r="G67" s="183" t="s">
        <v>311</v>
      </c>
      <c r="H67" s="182"/>
    </row>
    <row r="68" spans="1:8" ht="36" customHeight="1" x14ac:dyDescent="0.2">
      <c r="A68" s="6" t="s">
        <v>12</v>
      </c>
      <c r="B68" s="4"/>
      <c r="C68" s="168"/>
      <c r="D68" s="11"/>
      <c r="E68" s="128">
        <f t="shared" si="4"/>
        <v>0</v>
      </c>
      <c r="G68" s="183" t="s">
        <v>312</v>
      </c>
      <c r="H68" s="182"/>
    </row>
    <row r="69" spans="1:8" ht="33" customHeight="1" x14ac:dyDescent="0.2">
      <c r="A69" s="3" t="s">
        <v>13</v>
      </c>
      <c r="B69" s="4"/>
      <c r="C69" s="168"/>
      <c r="D69" s="11"/>
      <c r="E69" s="128">
        <f t="shared" si="4"/>
        <v>0</v>
      </c>
      <c r="G69" s="184" t="s">
        <v>313</v>
      </c>
      <c r="H69" s="182"/>
    </row>
    <row r="70" spans="1:8" ht="41.45" customHeight="1" x14ac:dyDescent="0.2">
      <c r="A70" s="6" t="s">
        <v>14</v>
      </c>
      <c r="B70" s="4"/>
      <c r="C70" s="168"/>
      <c r="D70" s="11"/>
      <c r="E70" s="128">
        <f t="shared" si="4"/>
        <v>0</v>
      </c>
      <c r="G70" s="183" t="s">
        <v>314</v>
      </c>
      <c r="H70" s="182"/>
    </row>
    <row r="71" spans="1:8" ht="21" customHeight="1" x14ac:dyDescent="0.2">
      <c r="A71" s="6" t="s">
        <v>7</v>
      </c>
      <c r="B71" s="4"/>
      <c r="C71" s="168"/>
      <c r="D71" s="11"/>
      <c r="E71" s="128">
        <f t="shared" si="4"/>
        <v>0</v>
      </c>
      <c r="G71" s="183" t="s">
        <v>315</v>
      </c>
      <c r="H71" s="182"/>
    </row>
    <row r="72" spans="1:8" ht="60" customHeight="1" x14ac:dyDescent="0.2">
      <c r="A72" s="6" t="s">
        <v>89</v>
      </c>
      <c r="B72" s="4"/>
      <c r="C72" s="168"/>
      <c r="D72" s="11"/>
      <c r="E72" s="131">
        <v>0</v>
      </c>
      <c r="G72" s="183" t="s">
        <v>316</v>
      </c>
      <c r="H72" s="182"/>
    </row>
    <row r="73" spans="1:8" ht="30" customHeight="1" x14ac:dyDescent="0.2">
      <c r="A73" s="56" t="s">
        <v>1</v>
      </c>
      <c r="B73" s="56"/>
      <c r="C73" s="57"/>
      <c r="D73" s="58"/>
      <c r="E73" s="132">
        <f>SUM(E59:E71)</f>
        <v>0</v>
      </c>
      <c r="G73" s="185" t="s">
        <v>317</v>
      </c>
      <c r="H73" s="47"/>
    </row>
    <row r="74" spans="1:8" s="103" customFormat="1" ht="157.5" customHeight="1" x14ac:dyDescent="0.2">
      <c r="A74" s="104" t="s">
        <v>140</v>
      </c>
      <c r="B74" s="104" t="s">
        <v>181</v>
      </c>
      <c r="C74" s="101" t="s">
        <v>72</v>
      </c>
      <c r="D74" s="101" t="s">
        <v>8</v>
      </c>
      <c r="E74" s="102" t="s">
        <v>63</v>
      </c>
      <c r="G74" s="104" t="s">
        <v>318</v>
      </c>
      <c r="H74" s="47" t="s">
        <v>295</v>
      </c>
    </row>
    <row r="75" spans="1:8" ht="30" customHeight="1" x14ac:dyDescent="0.2">
      <c r="A75" s="54"/>
      <c r="B75" s="55"/>
      <c r="C75" s="48" t="s">
        <v>4</v>
      </c>
      <c r="D75" s="48" t="s">
        <v>5</v>
      </c>
      <c r="E75" s="49" t="s">
        <v>6</v>
      </c>
      <c r="G75" s="201"/>
      <c r="H75" s="202"/>
    </row>
    <row r="76" spans="1:8" ht="21" customHeight="1" x14ac:dyDescent="0.2">
      <c r="A76" s="3" t="s">
        <v>15</v>
      </c>
      <c r="B76" s="4"/>
      <c r="C76" s="168"/>
      <c r="D76" s="11"/>
      <c r="E76" s="128">
        <f>C76*D76</f>
        <v>0</v>
      </c>
      <c r="G76" s="184" t="s">
        <v>319</v>
      </c>
      <c r="H76" s="182"/>
    </row>
    <row r="77" spans="1:8" ht="21" customHeight="1" x14ac:dyDescent="0.2">
      <c r="A77" s="3" t="s">
        <v>16</v>
      </c>
      <c r="B77" s="4"/>
      <c r="C77" s="168"/>
      <c r="D77" s="11"/>
      <c r="E77" s="128">
        <f t="shared" ref="E77:E90" si="6">C77*D77</f>
        <v>0</v>
      </c>
      <c r="G77" s="184" t="s">
        <v>320</v>
      </c>
      <c r="H77" s="182"/>
    </row>
    <row r="78" spans="1:8" ht="33" customHeight="1" x14ac:dyDescent="0.2">
      <c r="A78" s="6" t="s">
        <v>17</v>
      </c>
      <c r="B78" s="4"/>
      <c r="C78" s="168"/>
      <c r="D78" s="11"/>
      <c r="E78" s="128">
        <f t="shared" si="6"/>
        <v>0</v>
      </c>
      <c r="G78" s="183" t="s">
        <v>321</v>
      </c>
      <c r="H78" s="182"/>
    </row>
    <row r="79" spans="1:8" ht="30" x14ac:dyDescent="0.2">
      <c r="A79" s="6" t="s">
        <v>18</v>
      </c>
      <c r="B79" s="4"/>
      <c r="C79" s="168"/>
      <c r="D79" s="11"/>
      <c r="E79" s="128">
        <f t="shared" si="6"/>
        <v>0</v>
      </c>
      <c r="G79" s="183" t="s">
        <v>322</v>
      </c>
      <c r="H79" s="182"/>
    </row>
    <row r="80" spans="1:8" ht="29.25" x14ac:dyDescent="0.2">
      <c r="A80" s="6" t="s">
        <v>19</v>
      </c>
      <c r="B80" s="4"/>
      <c r="C80" s="168"/>
      <c r="D80" s="11"/>
      <c r="E80" s="128">
        <f t="shared" si="6"/>
        <v>0</v>
      </c>
      <c r="G80" s="183" t="s">
        <v>323</v>
      </c>
      <c r="H80" s="182"/>
    </row>
    <row r="81" spans="1:8" ht="21" customHeight="1" x14ac:dyDescent="0.2">
      <c r="A81" s="6" t="s">
        <v>20</v>
      </c>
      <c r="B81" s="4"/>
      <c r="C81" s="168"/>
      <c r="D81" s="11"/>
      <c r="E81" s="128">
        <f t="shared" si="6"/>
        <v>0</v>
      </c>
      <c r="G81" s="183" t="s">
        <v>324</v>
      </c>
      <c r="H81" s="182"/>
    </row>
    <row r="82" spans="1:8" ht="33" customHeight="1" x14ac:dyDescent="0.2">
      <c r="A82" s="6" t="s">
        <v>21</v>
      </c>
      <c r="B82" s="4"/>
      <c r="C82" s="168"/>
      <c r="D82" s="11"/>
      <c r="E82" s="128">
        <f t="shared" si="6"/>
        <v>0</v>
      </c>
      <c r="G82" s="183" t="s">
        <v>325</v>
      </c>
      <c r="H82" s="182"/>
    </row>
    <row r="83" spans="1:8" ht="21" customHeight="1" x14ac:dyDescent="0.2">
      <c r="A83" s="6" t="s">
        <v>22</v>
      </c>
      <c r="B83" s="4"/>
      <c r="C83" s="168"/>
      <c r="D83" s="11"/>
      <c r="E83" s="128">
        <f t="shared" si="6"/>
        <v>0</v>
      </c>
      <c r="G83" s="183" t="s">
        <v>326</v>
      </c>
      <c r="H83" s="182"/>
    </row>
    <row r="84" spans="1:8" ht="33" customHeight="1" x14ac:dyDescent="0.2">
      <c r="A84" s="7" t="s">
        <v>23</v>
      </c>
      <c r="B84" s="4"/>
      <c r="C84" s="168"/>
      <c r="D84" s="11"/>
      <c r="E84" s="128">
        <f t="shared" si="6"/>
        <v>0</v>
      </c>
      <c r="G84" s="7" t="s">
        <v>327</v>
      </c>
      <c r="H84" s="182"/>
    </row>
    <row r="85" spans="1:8" ht="33" customHeight="1" x14ac:dyDescent="0.2">
      <c r="A85" s="6" t="s">
        <v>64</v>
      </c>
      <c r="B85" s="4"/>
      <c r="C85" s="168"/>
      <c r="D85" s="11"/>
      <c r="E85" s="128">
        <f t="shared" si="6"/>
        <v>0</v>
      </c>
      <c r="G85" s="183" t="s">
        <v>328</v>
      </c>
      <c r="H85" s="182"/>
    </row>
    <row r="86" spans="1:8" ht="30" customHeight="1" x14ac:dyDescent="0.2">
      <c r="A86" s="6" t="s">
        <v>24</v>
      </c>
      <c r="B86" s="4"/>
      <c r="C86" s="168"/>
      <c r="D86" s="11"/>
      <c r="E86" s="128">
        <f t="shared" si="6"/>
        <v>0</v>
      </c>
      <c r="G86" s="183" t="s">
        <v>329</v>
      </c>
      <c r="H86" s="182"/>
    </row>
    <row r="87" spans="1:8" ht="21" customHeight="1" x14ac:dyDescent="0.2">
      <c r="A87" s="6" t="s">
        <v>25</v>
      </c>
      <c r="B87" s="4"/>
      <c r="C87" s="168"/>
      <c r="D87" s="11"/>
      <c r="E87" s="128">
        <f t="shared" si="6"/>
        <v>0</v>
      </c>
      <c r="G87" s="183" t="s">
        <v>330</v>
      </c>
      <c r="H87" s="182"/>
    </row>
    <row r="88" spans="1:8" ht="33" customHeight="1" x14ac:dyDescent="0.2">
      <c r="A88" s="6" t="s">
        <v>26</v>
      </c>
      <c r="B88" s="4"/>
      <c r="C88" s="168"/>
      <c r="D88" s="11"/>
      <c r="E88" s="128">
        <f t="shared" si="6"/>
        <v>0</v>
      </c>
      <c r="G88" s="183" t="s">
        <v>331</v>
      </c>
      <c r="H88" s="182"/>
    </row>
    <row r="89" spans="1:8" ht="21" customHeight="1" x14ac:dyDescent="0.2">
      <c r="A89" s="6" t="s">
        <v>27</v>
      </c>
      <c r="B89" s="4"/>
      <c r="C89" s="168"/>
      <c r="D89" s="11"/>
      <c r="E89" s="128">
        <f t="shared" si="6"/>
        <v>0</v>
      </c>
      <c r="G89" s="183" t="s">
        <v>332</v>
      </c>
      <c r="H89" s="182"/>
    </row>
    <row r="90" spans="1:8" ht="21" customHeight="1" x14ac:dyDescent="0.2">
      <c r="A90" s="6" t="s">
        <v>65</v>
      </c>
      <c r="B90" s="4"/>
      <c r="C90" s="168"/>
      <c r="D90" s="11"/>
      <c r="E90" s="128">
        <f t="shared" si="6"/>
        <v>0</v>
      </c>
      <c r="G90" s="183" t="s">
        <v>333</v>
      </c>
      <c r="H90" s="182"/>
    </row>
    <row r="91" spans="1:8" ht="30" customHeight="1" x14ac:dyDescent="0.2">
      <c r="A91" s="56" t="s">
        <v>2</v>
      </c>
      <c r="B91" s="56"/>
      <c r="C91" s="57"/>
      <c r="D91" s="58"/>
      <c r="E91" s="132">
        <f>SUM(E76:E90)</f>
        <v>0</v>
      </c>
    </row>
    <row r="92" spans="1:8" ht="12.75" customHeight="1" thickBot="1" x14ac:dyDescent="0.25">
      <c r="A92" s="16"/>
      <c r="B92" s="70"/>
      <c r="C92" s="84"/>
      <c r="D92" s="84"/>
      <c r="E92" s="84"/>
    </row>
    <row r="93" spans="1:8" ht="45.75" customHeight="1" x14ac:dyDescent="0.2">
      <c r="A93" s="199" t="s">
        <v>151</v>
      </c>
      <c r="B93" s="200"/>
      <c r="C93" s="85"/>
      <c r="D93" s="84"/>
      <c r="E93" s="86"/>
      <c r="G93" s="199" t="s">
        <v>348</v>
      </c>
      <c r="H93" s="200"/>
    </row>
    <row r="94" spans="1:8" ht="30" customHeight="1" x14ac:dyDescent="0.2">
      <c r="A94" s="59" t="s">
        <v>67</v>
      </c>
      <c r="B94" s="133">
        <f>E91+E73+E55</f>
        <v>0</v>
      </c>
      <c r="C94" s="85"/>
      <c r="D94" s="84"/>
      <c r="E94" s="86"/>
      <c r="G94" s="59" t="s">
        <v>338</v>
      </c>
      <c r="H94" s="187"/>
    </row>
    <row r="95" spans="1:8" ht="12.75" customHeight="1" x14ac:dyDescent="0.2">
      <c r="A95" s="39" t="s">
        <v>121</v>
      </c>
      <c r="B95" s="40">
        <v>0.1</v>
      </c>
      <c r="C95" s="85"/>
      <c r="D95" s="84"/>
      <c r="E95" s="86"/>
      <c r="G95" s="39" t="s">
        <v>339</v>
      </c>
      <c r="H95" s="187"/>
    </row>
    <row r="96" spans="1:8" s="88" customFormat="1" ht="30" customHeight="1" x14ac:dyDescent="0.25">
      <c r="A96" s="59" t="s">
        <v>3</v>
      </c>
      <c r="B96" s="134">
        <f>IF(B95&gt;0.1,"Le taux de majoration pour frais de gestion est plafonné à 10 %",E55*B95)</f>
        <v>0</v>
      </c>
      <c r="C96" s="87"/>
      <c r="D96" s="87"/>
      <c r="E96" s="87"/>
      <c r="G96" s="59" t="s">
        <v>340</v>
      </c>
      <c r="H96" s="188"/>
    </row>
    <row r="97" spans="1:8" ht="12.75" customHeight="1" x14ac:dyDescent="0.2">
      <c r="A97" s="89"/>
      <c r="B97" s="90"/>
      <c r="C97" s="85"/>
      <c r="D97" s="84"/>
      <c r="E97" s="86"/>
      <c r="G97" s="89"/>
      <c r="H97" s="187"/>
    </row>
    <row r="98" spans="1:8" s="88" customFormat="1" ht="30" customHeight="1" x14ac:dyDescent="0.25">
      <c r="A98" s="59" t="s">
        <v>118</v>
      </c>
      <c r="B98" s="134">
        <f>B94+B96</f>
        <v>0</v>
      </c>
      <c r="C98" s="87"/>
      <c r="G98" s="59" t="s">
        <v>341</v>
      </c>
      <c r="H98" s="188"/>
    </row>
    <row r="99" spans="1:8" ht="15.75" thickBot="1" x14ac:dyDescent="0.3">
      <c r="A99" s="31"/>
      <c r="B99" s="32"/>
      <c r="C99" s="9"/>
      <c r="G99" s="31"/>
      <c r="H99" s="187"/>
    </row>
    <row r="100" spans="1:8" ht="15" x14ac:dyDescent="0.25">
      <c r="A100" s="19"/>
      <c r="B100" s="8"/>
      <c r="C100" s="9"/>
      <c r="G100" s="19"/>
      <c r="H100" s="187"/>
    </row>
    <row r="101" spans="1:8" ht="30" customHeight="1" x14ac:dyDescent="0.2">
      <c r="A101" s="47" t="s">
        <v>68</v>
      </c>
      <c r="B101" s="57">
        <f>C55</f>
        <v>0</v>
      </c>
      <c r="C101" s="85"/>
      <c r="D101" s="68"/>
      <c r="E101" s="68"/>
      <c r="G101" s="47" t="s">
        <v>342</v>
      </c>
      <c r="H101" s="187"/>
    </row>
    <row r="102" spans="1:8" x14ac:dyDescent="0.2">
      <c r="H102" s="187"/>
    </row>
    <row r="103" spans="1:8" ht="30" customHeight="1" x14ac:dyDescent="0.2">
      <c r="A103" s="47" t="s">
        <v>69</v>
      </c>
      <c r="B103" s="56">
        <f>B101/12</f>
        <v>0</v>
      </c>
      <c r="C103" s="86"/>
      <c r="D103" s="84"/>
      <c r="E103" s="86"/>
      <c r="G103" s="47" t="s">
        <v>343</v>
      </c>
      <c r="H103" s="187"/>
    </row>
    <row r="104" spans="1:8" x14ac:dyDescent="0.2">
      <c r="H104" s="187"/>
    </row>
    <row r="105" spans="1:8" x14ac:dyDescent="0.2">
      <c r="H105" s="187"/>
    </row>
    <row r="106" spans="1:8" ht="30" x14ac:dyDescent="0.25">
      <c r="A106" s="60" t="s">
        <v>161</v>
      </c>
      <c r="B106" s="61" t="str">
        <f>IF(B$98=0,"",(E55+B96)/B$98)</f>
        <v/>
      </c>
      <c r="G106" s="60" t="s">
        <v>344</v>
      </c>
      <c r="H106" s="187"/>
    </row>
    <row r="107" spans="1:8" ht="45" x14ac:dyDescent="0.25">
      <c r="A107" s="60" t="s">
        <v>162</v>
      </c>
      <c r="B107" s="61" t="str">
        <f>IF(B$98=0,"",E73/B$98)</f>
        <v/>
      </c>
      <c r="G107" s="60" t="s">
        <v>345</v>
      </c>
      <c r="H107" s="187"/>
    </row>
    <row r="108" spans="1:8" ht="45" x14ac:dyDescent="0.25">
      <c r="A108" s="60" t="s">
        <v>163</v>
      </c>
      <c r="B108" s="61" t="str">
        <f>IF(B$98=0,"",E91/B$98)</f>
        <v/>
      </c>
      <c r="G108" s="60" t="s">
        <v>346</v>
      </c>
      <c r="H108" s="187"/>
    </row>
    <row r="109" spans="1:8" x14ac:dyDescent="0.2">
      <c r="H109" s="187"/>
    </row>
    <row r="110" spans="1:8" ht="30" customHeight="1" x14ac:dyDescent="0.2">
      <c r="A110" s="47" t="s">
        <v>46</v>
      </c>
      <c r="B110" s="135" t="str">
        <f>IF(B98=0,"",B98/B6)</f>
        <v/>
      </c>
      <c r="G110" s="47" t="s">
        <v>347</v>
      </c>
      <c r="H110" s="187"/>
    </row>
    <row r="111" spans="1:8" ht="9" customHeight="1" x14ac:dyDescent="0.2"/>
    <row r="112" spans="1:8" ht="9" customHeight="1" x14ac:dyDescent="0.2"/>
    <row r="113" spans="1:8" ht="9" customHeight="1" x14ac:dyDescent="0.2"/>
    <row r="114" spans="1:8" ht="9" customHeight="1" x14ac:dyDescent="0.2"/>
    <row r="115" spans="1:8" ht="34.5" customHeight="1" thickBot="1" x14ac:dyDescent="0.3">
      <c r="A115" s="207" t="s">
        <v>113</v>
      </c>
      <c r="B115" s="208"/>
      <c r="C115" s="208"/>
      <c r="D115" s="208"/>
      <c r="E115" s="209"/>
      <c r="G115" s="193" t="s">
        <v>335</v>
      </c>
      <c r="H115" s="193"/>
    </row>
    <row r="116" spans="1:8" s="103" customFormat="1" ht="41.25" customHeight="1" x14ac:dyDescent="0.2">
      <c r="A116" s="194" t="s">
        <v>114</v>
      </c>
      <c r="B116" s="222" t="s">
        <v>126</v>
      </c>
      <c r="C116" s="222" t="s">
        <v>115</v>
      </c>
      <c r="D116" s="214" t="s">
        <v>116</v>
      </c>
      <c r="E116" s="215"/>
      <c r="G116" s="194" t="s">
        <v>336</v>
      </c>
      <c r="H116" s="197" t="s">
        <v>337</v>
      </c>
    </row>
    <row r="117" spans="1:8" s="103" customFormat="1" ht="15" hidden="1" customHeight="1" x14ac:dyDescent="0.2">
      <c r="A117" s="195"/>
      <c r="B117" s="223"/>
      <c r="C117" s="223"/>
      <c r="D117" s="216"/>
      <c r="E117" s="217"/>
      <c r="G117" s="195"/>
      <c r="H117" s="198"/>
    </row>
    <row r="118" spans="1:8" s="103" customFormat="1" ht="15" customHeight="1" x14ac:dyDescent="0.2">
      <c r="A118" s="195"/>
      <c r="B118" s="223"/>
      <c r="C118" s="223"/>
      <c r="D118" s="210" t="s">
        <v>111</v>
      </c>
      <c r="E118" s="212" t="s">
        <v>112</v>
      </c>
      <c r="G118" s="195"/>
      <c r="H118" s="198"/>
    </row>
    <row r="119" spans="1:8" s="103" customFormat="1" ht="21" customHeight="1" thickBot="1" x14ac:dyDescent="0.25">
      <c r="A119" s="218"/>
      <c r="B119" s="223"/>
      <c r="C119" s="223"/>
      <c r="D119" s="211"/>
      <c r="E119" s="213"/>
      <c r="G119" s="196"/>
      <c r="H119" s="198"/>
    </row>
    <row r="120" spans="1:8" s="80" customFormat="1" ht="25.5" customHeight="1" x14ac:dyDescent="0.25">
      <c r="A120" s="190"/>
      <c r="B120" s="219"/>
      <c r="C120" s="105" t="s">
        <v>55</v>
      </c>
      <c r="D120" s="108"/>
      <c r="E120" s="108"/>
      <c r="G120" s="190"/>
      <c r="H120" s="190"/>
    </row>
    <row r="121" spans="1:8" s="80" customFormat="1" ht="25.5" customHeight="1" x14ac:dyDescent="0.25">
      <c r="A121" s="191"/>
      <c r="B121" s="220"/>
      <c r="C121" s="106" t="s">
        <v>56</v>
      </c>
      <c r="D121" s="109"/>
      <c r="E121" s="109"/>
      <c r="G121" s="191"/>
      <c r="H121" s="191"/>
    </row>
    <row r="122" spans="1:8" s="80" customFormat="1" ht="25.5" customHeight="1" x14ac:dyDescent="0.25">
      <c r="A122" s="191"/>
      <c r="B122" s="220"/>
      <c r="C122" s="106" t="s">
        <v>66</v>
      </c>
      <c r="D122" s="109"/>
      <c r="E122" s="109"/>
      <c r="G122" s="191"/>
      <c r="H122" s="191"/>
    </row>
    <row r="123" spans="1:8" s="80" customFormat="1" ht="25.5" customHeight="1" thickBot="1" x14ac:dyDescent="0.3">
      <c r="A123" s="192"/>
      <c r="B123" s="221"/>
      <c r="C123" s="107" t="s">
        <v>57</v>
      </c>
      <c r="D123" s="110"/>
      <c r="E123" s="110"/>
      <c r="G123" s="192"/>
      <c r="H123" s="192"/>
    </row>
    <row r="124" spans="1:8" s="80" customFormat="1" ht="25.5" customHeight="1" x14ac:dyDescent="0.25">
      <c r="A124" s="190"/>
      <c r="B124" s="219"/>
      <c r="C124" s="105" t="s">
        <v>55</v>
      </c>
      <c r="D124" s="108"/>
      <c r="E124" s="108"/>
      <c r="G124" s="190"/>
      <c r="H124" s="190"/>
    </row>
    <row r="125" spans="1:8" s="80" customFormat="1" ht="25.5" customHeight="1" x14ac:dyDescent="0.25">
      <c r="A125" s="191"/>
      <c r="B125" s="220"/>
      <c r="C125" s="106" t="s">
        <v>56</v>
      </c>
      <c r="D125" s="109"/>
      <c r="E125" s="109"/>
      <c r="G125" s="191"/>
      <c r="H125" s="191"/>
    </row>
    <row r="126" spans="1:8" s="80" customFormat="1" ht="25.5" customHeight="1" x14ac:dyDescent="0.25">
      <c r="A126" s="191"/>
      <c r="B126" s="220"/>
      <c r="C126" s="106" t="s">
        <v>66</v>
      </c>
      <c r="D126" s="109"/>
      <c r="E126" s="109"/>
      <c r="G126" s="191"/>
      <c r="H126" s="191"/>
    </row>
    <row r="127" spans="1:8" s="80" customFormat="1" ht="25.5" customHeight="1" thickBot="1" x14ac:dyDescent="0.3">
      <c r="A127" s="192"/>
      <c r="B127" s="221"/>
      <c r="C127" s="107" t="s">
        <v>57</v>
      </c>
      <c r="D127" s="110"/>
      <c r="E127" s="110"/>
      <c r="G127" s="192"/>
      <c r="H127" s="192"/>
    </row>
    <row r="128" spans="1:8" s="80" customFormat="1" ht="25.5" customHeight="1" x14ac:dyDescent="0.25">
      <c r="A128" s="190"/>
      <c r="B128" s="219"/>
      <c r="C128" s="105" t="s">
        <v>55</v>
      </c>
      <c r="D128" s="108"/>
      <c r="E128" s="108"/>
      <c r="G128" s="190"/>
      <c r="H128" s="190"/>
    </row>
    <row r="129" spans="1:8" s="80" customFormat="1" ht="25.5" customHeight="1" x14ac:dyDescent="0.25">
      <c r="A129" s="191"/>
      <c r="B129" s="220"/>
      <c r="C129" s="106" t="s">
        <v>56</v>
      </c>
      <c r="D129" s="109"/>
      <c r="E129" s="109"/>
      <c r="G129" s="191"/>
      <c r="H129" s="191"/>
    </row>
    <row r="130" spans="1:8" s="80" customFormat="1" ht="25.5" customHeight="1" x14ac:dyDescent="0.25">
      <c r="A130" s="191"/>
      <c r="B130" s="220"/>
      <c r="C130" s="106" t="s">
        <v>66</v>
      </c>
      <c r="D130" s="109"/>
      <c r="E130" s="109"/>
      <c r="G130" s="191"/>
      <c r="H130" s="191"/>
    </row>
    <row r="131" spans="1:8" s="80" customFormat="1" ht="25.5" customHeight="1" thickBot="1" x14ac:dyDescent="0.3">
      <c r="A131" s="192"/>
      <c r="B131" s="221"/>
      <c r="C131" s="107" t="s">
        <v>57</v>
      </c>
      <c r="D131" s="110"/>
      <c r="E131" s="110"/>
      <c r="G131" s="192"/>
      <c r="H131" s="192"/>
    </row>
    <row r="132" spans="1:8" ht="27.75" customHeight="1" x14ac:dyDescent="0.2">
      <c r="A132" s="91"/>
      <c r="C132" s="62" t="s">
        <v>119</v>
      </c>
      <c r="D132" s="63">
        <f>SUM(D120:D131)</f>
        <v>0</v>
      </c>
      <c r="E132" s="112"/>
    </row>
    <row r="133" spans="1:8" ht="30" x14ac:dyDescent="0.2">
      <c r="A133" s="92"/>
      <c r="B133" s="93"/>
      <c r="C133" s="62" t="s">
        <v>122</v>
      </c>
      <c r="D133" s="112"/>
      <c r="E133" s="63">
        <f>SUM(E120:E131)</f>
        <v>0</v>
      </c>
    </row>
    <row r="134" spans="1:8" ht="15.75" thickBot="1" x14ac:dyDescent="0.25">
      <c r="C134" s="33"/>
      <c r="D134" s="70"/>
      <c r="E134" s="34"/>
    </row>
    <row r="135" spans="1:8" ht="15" x14ac:dyDescent="0.2">
      <c r="A135" s="94"/>
      <c r="B135" s="111" t="s">
        <v>117</v>
      </c>
      <c r="C135" s="33"/>
      <c r="D135" s="70"/>
      <c r="E135" s="34"/>
    </row>
    <row r="136" spans="1:8" ht="20.25" customHeight="1" x14ac:dyDescent="0.2">
      <c r="A136" s="35" t="s">
        <v>118</v>
      </c>
      <c r="B136" s="36">
        <f>B98</f>
        <v>0</v>
      </c>
      <c r="C136" s="14"/>
      <c r="D136" s="9"/>
    </row>
    <row r="137" spans="1:8" ht="20.25" customHeight="1" x14ac:dyDescent="0.2">
      <c r="A137" s="35" t="s">
        <v>119</v>
      </c>
      <c r="B137" s="36">
        <f>D132</f>
        <v>0</v>
      </c>
      <c r="C137" s="14"/>
      <c r="D137" s="9"/>
    </row>
    <row r="138" spans="1:8" ht="20.25" customHeight="1" thickBot="1" x14ac:dyDescent="0.25">
      <c r="A138" s="37" t="s">
        <v>120</v>
      </c>
      <c r="B138" s="38">
        <f>B136+B137</f>
        <v>0</v>
      </c>
    </row>
  </sheetData>
  <mergeCells count="52">
    <mergeCell ref="C18:C19"/>
    <mergeCell ref="D18:D19"/>
    <mergeCell ref="E18:E19"/>
    <mergeCell ref="C41:C42"/>
    <mergeCell ref="D41:D42"/>
    <mergeCell ref="E41:E42"/>
    <mergeCell ref="A1:E1"/>
    <mergeCell ref="A16:E16"/>
    <mergeCell ref="B7:E7"/>
    <mergeCell ref="B8:E8"/>
    <mergeCell ref="B9:E9"/>
    <mergeCell ref="A10:E10"/>
    <mergeCell ref="A11:E11"/>
    <mergeCell ref="A12:E12"/>
    <mergeCell ref="A14:E14"/>
    <mergeCell ref="A20:B20"/>
    <mergeCell ref="A28:B28"/>
    <mergeCell ref="A34:B34"/>
    <mergeCell ref="A43:B43"/>
    <mergeCell ref="A47:B47"/>
    <mergeCell ref="A51:B51"/>
    <mergeCell ref="A115:E115"/>
    <mergeCell ref="A120:A123"/>
    <mergeCell ref="A124:A127"/>
    <mergeCell ref="A128:A131"/>
    <mergeCell ref="A93:B93"/>
    <mergeCell ref="D118:D119"/>
    <mergeCell ref="E118:E119"/>
    <mergeCell ref="D116:E117"/>
    <mergeCell ref="A116:A119"/>
    <mergeCell ref="B128:B131"/>
    <mergeCell ref="B116:B119"/>
    <mergeCell ref="C116:C119"/>
    <mergeCell ref="B120:B123"/>
    <mergeCell ref="B124:B127"/>
    <mergeCell ref="G75:H75"/>
    <mergeCell ref="G20:H20"/>
    <mergeCell ref="G28:H28"/>
    <mergeCell ref="G34:H34"/>
    <mergeCell ref="G43:H43"/>
    <mergeCell ref="G47:H47"/>
    <mergeCell ref="G51:H51"/>
    <mergeCell ref="G115:H115"/>
    <mergeCell ref="G116:G119"/>
    <mergeCell ref="H116:H119"/>
    <mergeCell ref="G120:G123"/>
    <mergeCell ref="G93:H93"/>
    <mergeCell ref="G124:G127"/>
    <mergeCell ref="G128:G131"/>
    <mergeCell ref="H120:H123"/>
    <mergeCell ref="H124:H127"/>
    <mergeCell ref="H128:H131"/>
  </mergeCells>
  <dataValidations count="7">
    <dataValidation allowBlank="1" showInputMessage="1" showErrorMessage="1" prompt="Ne RIEN saisir dans ces cellules" sqref="A54 A90 A39 A51 A43 A47 A71 A28 A34 A20 G90 G71"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27" zoomScaleNormal="100" workbookViewId="0">
      <selection activeCell="L83" sqref="L83"/>
    </sheetView>
  </sheetViews>
  <sheetFormatPr baseColWidth="10" defaultRowHeight="15" x14ac:dyDescent="0.25"/>
  <sheetData>
    <row r="1" spans="1:14" ht="15.75" thickBot="1" x14ac:dyDescent="0.3"/>
    <row r="2" spans="1:14" ht="43.5" customHeight="1" thickBot="1" x14ac:dyDescent="0.3">
      <c r="A2" s="262" t="s">
        <v>48</v>
      </c>
      <c r="B2" s="263"/>
      <c r="C2" s="263"/>
      <c r="D2" s="263"/>
      <c r="E2" s="263"/>
      <c r="F2" s="263"/>
      <c r="G2" s="263"/>
      <c r="H2" s="263"/>
      <c r="I2" s="263"/>
      <c r="J2" s="263"/>
      <c r="K2" s="263"/>
      <c r="L2" s="263"/>
      <c r="M2" s="263"/>
      <c r="N2" s="264"/>
    </row>
    <row r="4" spans="1:14" s="21" customFormat="1" x14ac:dyDescent="0.25">
      <c r="A4" s="21" t="s">
        <v>60</v>
      </c>
    </row>
    <row r="5" spans="1:14" ht="15.75" thickBot="1" x14ac:dyDescent="0.3"/>
    <row r="6" spans="1:14" ht="32.25" customHeight="1" thickBot="1" x14ac:dyDescent="0.3">
      <c r="F6" s="268" t="s">
        <v>29</v>
      </c>
      <c r="G6" s="269"/>
      <c r="H6" s="269"/>
      <c r="I6" s="269"/>
      <c r="J6" s="269"/>
      <c r="K6" s="270"/>
    </row>
    <row r="7" spans="1:14" ht="15.75" thickBot="1" x14ac:dyDescent="0.3"/>
    <row r="8" spans="1:14" ht="75.75" customHeight="1" thickTop="1" thickBot="1" x14ac:dyDescent="0.4">
      <c r="B8" s="265" t="s">
        <v>28</v>
      </c>
      <c r="C8" s="266"/>
      <c r="D8" s="266"/>
      <c r="E8" s="266"/>
      <c r="F8" s="266"/>
      <c r="G8" s="266"/>
      <c r="H8" s="266"/>
      <c r="I8" s="266"/>
      <c r="J8" s="266"/>
      <c r="K8" s="266"/>
      <c r="L8" s="266"/>
      <c r="M8" s="266"/>
      <c r="N8" s="267"/>
    </row>
    <row r="9" spans="1:14" ht="15.75" thickTop="1" x14ac:dyDescent="0.25"/>
    <row r="11" spans="1:14" ht="15.75" thickBot="1" x14ac:dyDescent="0.3"/>
    <row r="12" spans="1:14" ht="32.25" customHeight="1" thickBot="1" x14ac:dyDescent="0.3">
      <c r="F12" s="259" t="s">
        <v>30</v>
      </c>
      <c r="G12" s="260"/>
      <c r="H12" s="260"/>
      <c r="I12" s="260"/>
      <c r="J12" s="260"/>
      <c r="K12" s="261"/>
    </row>
    <row r="14" spans="1:14" x14ac:dyDescent="0.25">
      <c r="A14" s="18"/>
    </row>
    <row r="16" spans="1:14" ht="15.75" thickBot="1" x14ac:dyDescent="0.3"/>
    <row r="17" spans="2:14" ht="75.75" customHeight="1" thickTop="1" thickBot="1" x14ac:dyDescent="0.3">
      <c r="B17" s="252" t="s">
        <v>36</v>
      </c>
      <c r="C17" s="250"/>
      <c r="D17" s="250"/>
      <c r="E17" s="250"/>
      <c r="F17" s="250"/>
      <c r="G17" s="250"/>
      <c r="H17" s="250"/>
      <c r="I17" s="250"/>
      <c r="J17" s="250"/>
      <c r="K17" s="250"/>
      <c r="L17" s="250"/>
      <c r="M17" s="250"/>
      <c r="N17" s="251"/>
    </row>
    <row r="18" spans="2:14" ht="15.75" thickTop="1" x14ac:dyDescent="0.25"/>
    <row r="19" spans="2:14" ht="15.75" thickBot="1" x14ac:dyDescent="0.3"/>
    <row r="20" spans="2:14" ht="36" customHeight="1" thickTop="1" thickBot="1" x14ac:dyDescent="0.3">
      <c r="B20" s="253" t="s">
        <v>31</v>
      </c>
      <c r="C20" s="254"/>
      <c r="D20" s="254"/>
      <c r="E20" s="254"/>
      <c r="F20" s="255"/>
    </row>
    <row r="21" spans="2:14" ht="15.75" thickTop="1" x14ac:dyDescent="0.25"/>
    <row r="22" spans="2:14" ht="15.75" thickBot="1" x14ac:dyDescent="0.3"/>
    <row r="23" spans="2:14" ht="61.5" customHeight="1" thickTop="1" thickBot="1" x14ac:dyDescent="0.3">
      <c r="B23" s="252" t="s">
        <v>32</v>
      </c>
      <c r="C23" s="250"/>
      <c r="D23" s="250"/>
      <c r="E23" s="250"/>
      <c r="F23" s="250"/>
      <c r="G23" s="250"/>
      <c r="H23" s="250"/>
      <c r="I23" s="250"/>
      <c r="J23" s="250"/>
      <c r="K23" s="250"/>
      <c r="L23" s="250"/>
      <c r="M23" s="250"/>
      <c r="N23" s="251"/>
    </row>
    <row r="24" spans="2:14" ht="15.75" thickTop="1" x14ac:dyDescent="0.25"/>
    <row r="25" spans="2:14" ht="15.75" thickBot="1" x14ac:dyDescent="0.3"/>
    <row r="26" spans="2:14" ht="61.5" customHeight="1" thickTop="1" thickBot="1" x14ac:dyDescent="0.3">
      <c r="B26" s="249" t="s">
        <v>42</v>
      </c>
      <c r="C26" s="250"/>
      <c r="D26" s="250"/>
      <c r="E26" s="250"/>
      <c r="F26" s="250"/>
      <c r="G26" s="250"/>
      <c r="H26" s="250"/>
      <c r="I26" s="250"/>
      <c r="J26" s="250"/>
      <c r="K26" s="250"/>
      <c r="L26" s="250"/>
      <c r="M26" s="250"/>
      <c r="N26" s="251"/>
    </row>
    <row r="27" spans="2:14" ht="15.75" thickTop="1" x14ac:dyDescent="0.25"/>
    <row r="30" spans="2:14" ht="15.75" thickBot="1" x14ac:dyDescent="0.3"/>
    <row r="31" spans="2:14" ht="75.75" customHeight="1" thickTop="1" thickBot="1" x14ac:dyDescent="0.3">
      <c r="B31" s="252" t="s">
        <v>33</v>
      </c>
      <c r="C31" s="250"/>
      <c r="D31" s="250"/>
      <c r="E31" s="250"/>
      <c r="F31" s="250"/>
      <c r="G31" s="250"/>
      <c r="H31" s="250"/>
      <c r="I31" s="250"/>
      <c r="J31" s="250"/>
      <c r="K31" s="250"/>
      <c r="L31" s="250"/>
      <c r="M31" s="250"/>
      <c r="N31" s="251"/>
    </row>
    <row r="32" spans="2:14" ht="15.75" thickTop="1" x14ac:dyDescent="0.25"/>
    <row r="33" spans="2:14" ht="15.75" thickBot="1" x14ac:dyDescent="0.3"/>
    <row r="34" spans="2:14" ht="36" customHeight="1" thickTop="1" thickBot="1" x14ac:dyDescent="0.3">
      <c r="B34" s="253" t="s">
        <v>31</v>
      </c>
      <c r="C34" s="254"/>
      <c r="D34" s="254"/>
      <c r="E34" s="254"/>
      <c r="F34" s="255"/>
    </row>
    <row r="35" spans="2:14" ht="15.75" thickTop="1" x14ac:dyDescent="0.25"/>
    <row r="36" spans="2:14" ht="15.75" thickBot="1" x14ac:dyDescent="0.3"/>
    <row r="37" spans="2:14" ht="72" customHeight="1" thickTop="1" thickBot="1" x14ac:dyDescent="0.3">
      <c r="B37" s="252" t="s">
        <v>38</v>
      </c>
      <c r="C37" s="250"/>
      <c r="D37" s="250"/>
      <c r="E37" s="250"/>
      <c r="F37" s="250"/>
      <c r="G37" s="250"/>
      <c r="H37" s="250"/>
      <c r="I37" s="250"/>
      <c r="J37" s="250"/>
      <c r="K37" s="250"/>
      <c r="L37" s="250"/>
      <c r="M37" s="250"/>
      <c r="N37" s="251"/>
    </row>
    <row r="38" spans="2:14" ht="15.75" thickTop="1" x14ac:dyDescent="0.25"/>
    <row r="39" spans="2:14" ht="15.75" thickBot="1" x14ac:dyDescent="0.3"/>
    <row r="40" spans="2:14" ht="61.5" customHeight="1" thickTop="1" thickBot="1" x14ac:dyDescent="0.3">
      <c r="B40" s="252" t="s">
        <v>34</v>
      </c>
      <c r="C40" s="250"/>
      <c r="D40" s="250"/>
      <c r="E40" s="250"/>
      <c r="F40" s="250"/>
      <c r="G40" s="250"/>
      <c r="H40" s="250"/>
      <c r="I40" s="250"/>
      <c r="J40" s="250"/>
      <c r="K40" s="250"/>
      <c r="L40" s="250"/>
      <c r="M40" s="250"/>
      <c r="N40" s="251"/>
    </row>
    <row r="41" spans="2:14" ht="15.75" thickTop="1" x14ac:dyDescent="0.25"/>
    <row r="42" spans="2:14" ht="15.75" thickBot="1" x14ac:dyDescent="0.3"/>
    <row r="43" spans="2:14" ht="61.5" customHeight="1" thickTop="1" thickBot="1" x14ac:dyDescent="0.3">
      <c r="B43" s="252" t="s">
        <v>35</v>
      </c>
      <c r="C43" s="250"/>
      <c r="D43" s="250"/>
      <c r="E43" s="250"/>
      <c r="F43" s="250"/>
      <c r="G43" s="250"/>
      <c r="H43" s="250"/>
      <c r="I43" s="250"/>
      <c r="J43" s="250"/>
      <c r="K43" s="250"/>
      <c r="L43" s="250"/>
      <c r="M43" s="250"/>
      <c r="N43" s="251"/>
    </row>
    <row r="44" spans="2:14" ht="15.75" thickTop="1" x14ac:dyDescent="0.25"/>
    <row r="45" spans="2:14" ht="15.75" thickBot="1" x14ac:dyDescent="0.3"/>
    <row r="46" spans="2:14" ht="61.5" customHeight="1" thickTop="1" thickBot="1" x14ac:dyDescent="0.3">
      <c r="B46" s="249" t="s">
        <v>49</v>
      </c>
      <c r="C46" s="250"/>
      <c r="D46" s="250"/>
      <c r="E46" s="250"/>
      <c r="F46" s="250"/>
      <c r="G46" s="250"/>
      <c r="H46" s="250"/>
      <c r="I46" s="250"/>
      <c r="J46" s="250"/>
      <c r="K46" s="250"/>
      <c r="L46" s="250"/>
      <c r="M46" s="250"/>
      <c r="N46" s="251"/>
    </row>
    <row r="47" spans="2:14" ht="15.75" thickTop="1" x14ac:dyDescent="0.25"/>
    <row r="50" spans="2:14" ht="15.75" thickBot="1" x14ac:dyDescent="0.3"/>
    <row r="51" spans="2:14" ht="75.75" customHeight="1" thickTop="1" thickBot="1" x14ac:dyDescent="0.3">
      <c r="B51" s="249" t="s">
        <v>50</v>
      </c>
      <c r="C51" s="250"/>
      <c r="D51" s="250"/>
      <c r="E51" s="250"/>
      <c r="F51" s="250"/>
      <c r="G51" s="250"/>
      <c r="H51" s="250"/>
      <c r="I51" s="250"/>
      <c r="J51" s="250"/>
      <c r="K51" s="250"/>
      <c r="L51" s="250"/>
      <c r="M51" s="250"/>
      <c r="N51" s="251"/>
    </row>
    <row r="52" spans="2:14" ht="15.75" thickTop="1" x14ac:dyDescent="0.25"/>
    <row r="53" spans="2:14" ht="15.75" thickBot="1" x14ac:dyDescent="0.3"/>
    <row r="54" spans="2:14" ht="36" customHeight="1" thickTop="1" thickBot="1" x14ac:dyDescent="0.3">
      <c r="B54" s="253" t="s">
        <v>31</v>
      </c>
      <c r="C54" s="254"/>
      <c r="D54" s="254"/>
      <c r="E54" s="254"/>
      <c r="F54" s="255"/>
    </row>
    <row r="55" spans="2:14" ht="15.75" thickTop="1" x14ac:dyDescent="0.25"/>
    <row r="56" spans="2:14" ht="15.75" thickBot="1" x14ac:dyDescent="0.3"/>
    <row r="57" spans="2:14" ht="72" customHeight="1" thickTop="1" thickBot="1" x14ac:dyDescent="0.3">
      <c r="B57" s="249" t="s">
        <v>51</v>
      </c>
      <c r="C57" s="250"/>
      <c r="D57" s="250"/>
      <c r="E57" s="250"/>
      <c r="F57" s="250"/>
      <c r="G57" s="250"/>
      <c r="H57" s="250"/>
      <c r="I57" s="250"/>
      <c r="J57" s="250"/>
      <c r="K57" s="250"/>
      <c r="L57" s="250"/>
      <c r="M57" s="250"/>
      <c r="N57" s="251"/>
    </row>
    <row r="58" spans="2:14" ht="15.75" thickTop="1" x14ac:dyDescent="0.25"/>
    <row r="59" spans="2:14" ht="15.75" thickBot="1" x14ac:dyDescent="0.3"/>
    <row r="60" spans="2:14" ht="71.25" customHeight="1" thickTop="1" thickBot="1" x14ac:dyDescent="0.3">
      <c r="B60" s="252" t="s">
        <v>37</v>
      </c>
      <c r="C60" s="250"/>
      <c r="D60" s="250"/>
      <c r="E60" s="250"/>
      <c r="F60" s="250"/>
      <c r="G60" s="250"/>
      <c r="H60" s="250"/>
      <c r="I60" s="250"/>
      <c r="J60" s="250"/>
      <c r="K60" s="250"/>
      <c r="L60" s="250"/>
      <c r="M60" s="250"/>
      <c r="N60" s="251"/>
    </row>
    <row r="61" spans="2:14" ht="15.75" thickTop="1" x14ac:dyDescent="0.25"/>
    <row r="65" spans="2:14" ht="15.75" thickBot="1" x14ac:dyDescent="0.3"/>
    <row r="66" spans="2:14" ht="75.75" customHeight="1" thickTop="1" thickBot="1" x14ac:dyDescent="0.3">
      <c r="B66" s="256" t="s">
        <v>45</v>
      </c>
      <c r="C66" s="257"/>
      <c r="D66" s="257"/>
      <c r="E66" s="257"/>
      <c r="F66" s="257"/>
      <c r="G66" s="257"/>
      <c r="H66" s="257"/>
      <c r="I66" s="257"/>
      <c r="J66" s="257"/>
      <c r="K66" s="257"/>
      <c r="L66" s="257"/>
      <c r="M66" s="257"/>
      <c r="N66" s="258"/>
    </row>
    <row r="67" spans="2:14" ht="15.75" thickTop="1" x14ac:dyDescent="0.25"/>
    <row r="68" spans="2:14" ht="15.75" thickBot="1" x14ac:dyDescent="0.3"/>
    <row r="69" spans="2:14" ht="98.25" customHeight="1" thickTop="1" thickBot="1" x14ac:dyDescent="0.3">
      <c r="B69" s="249" t="s">
        <v>44</v>
      </c>
      <c r="C69" s="250"/>
      <c r="D69" s="250"/>
      <c r="E69" s="250"/>
      <c r="F69" s="250"/>
      <c r="G69" s="250"/>
      <c r="H69" s="250"/>
      <c r="I69" s="250"/>
      <c r="J69" s="250"/>
      <c r="K69" s="250"/>
      <c r="L69" s="250"/>
      <c r="M69" s="250"/>
      <c r="N69" s="251"/>
    </row>
    <row r="70" spans="2:14" ht="31.5" customHeight="1" thickTop="1" x14ac:dyDescent="0.25"/>
    <row r="71" spans="2:14" ht="15.75" thickBot="1" x14ac:dyDescent="0.3"/>
    <row r="72" spans="2:14" ht="60" customHeight="1" thickTop="1" thickBot="1" x14ac:dyDescent="0.3">
      <c r="B72" s="249" t="s">
        <v>43</v>
      </c>
      <c r="C72" s="250"/>
      <c r="D72" s="250"/>
      <c r="E72" s="250"/>
      <c r="F72" s="250"/>
      <c r="G72" s="250"/>
      <c r="H72" s="250"/>
      <c r="I72" s="250"/>
      <c r="J72" s="250"/>
      <c r="K72" s="250"/>
      <c r="L72" s="250"/>
      <c r="M72" s="250"/>
      <c r="N72" s="251"/>
    </row>
    <row r="73" spans="2:14" ht="15.75" thickTop="1" x14ac:dyDescent="0.25"/>
    <row r="74" spans="2:14" ht="15.75" thickBot="1" x14ac:dyDescent="0.3"/>
    <row r="75" spans="2:14" ht="48.75" customHeight="1" thickTop="1" thickBot="1" x14ac:dyDescent="0.3">
      <c r="B75" s="249" t="s">
        <v>61</v>
      </c>
      <c r="C75" s="250"/>
      <c r="D75" s="250"/>
      <c r="E75" s="250"/>
      <c r="F75" s="250"/>
      <c r="G75" s="250"/>
      <c r="H75" s="250"/>
      <c r="I75" s="250"/>
      <c r="J75" s="250"/>
      <c r="K75" s="250"/>
      <c r="L75" s="250"/>
      <c r="M75" s="250"/>
      <c r="N75" s="251"/>
    </row>
    <row r="76" spans="2:14" ht="15.75" thickTop="1" x14ac:dyDescent="0.25"/>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 zoomScaleNormal="100" workbookViewId="0">
      <selection activeCell="B1" sqref="B1:I1"/>
    </sheetView>
  </sheetViews>
  <sheetFormatPr baseColWidth="10" defaultRowHeight="15" x14ac:dyDescent="0.25"/>
  <cols>
    <col min="2" max="2" width="8" customWidth="1"/>
    <col min="3" max="3" width="60.5703125" customWidth="1"/>
    <col min="4" max="4" width="66.7109375" customWidth="1"/>
    <col min="5" max="5" width="21.28515625" bestFit="1" customWidth="1"/>
    <col min="6" max="6" width="13.7109375" customWidth="1"/>
    <col min="7" max="7" width="12.5703125" style="28" bestFit="1" customWidth="1"/>
    <col min="9" max="9" width="7.42578125" bestFit="1" customWidth="1"/>
  </cols>
  <sheetData>
    <row r="1" spans="2:10" x14ac:dyDescent="0.25">
      <c r="B1" s="283" t="s">
        <v>291</v>
      </c>
      <c r="C1" s="284"/>
      <c r="D1" s="284"/>
      <c r="E1" s="284"/>
      <c r="F1" s="284"/>
      <c r="G1" s="284"/>
      <c r="H1" s="284"/>
      <c r="I1" s="285"/>
    </row>
    <row r="2" spans="2:10" x14ac:dyDescent="0.25">
      <c r="B2" s="284"/>
      <c r="C2" s="284"/>
      <c r="D2" s="284"/>
      <c r="E2" s="284"/>
      <c r="F2" s="284"/>
      <c r="G2" s="284"/>
      <c r="H2" s="284"/>
      <c r="I2" s="284"/>
    </row>
    <row r="3" spans="2:10" x14ac:dyDescent="0.25">
      <c r="B3" s="152" t="s">
        <v>78</v>
      </c>
      <c r="C3" s="152" t="s">
        <v>79</v>
      </c>
      <c r="D3" s="152" t="s">
        <v>80</v>
      </c>
      <c r="E3" s="272" t="s">
        <v>127</v>
      </c>
      <c r="F3" s="273"/>
      <c r="G3" s="273"/>
      <c r="H3" s="273"/>
      <c r="I3" s="274"/>
    </row>
    <row r="4" spans="2:10" ht="60" x14ac:dyDescent="0.25">
      <c r="B4" s="123">
        <v>1</v>
      </c>
      <c r="C4" s="23" t="s">
        <v>145</v>
      </c>
      <c r="D4" s="115" t="s">
        <v>146</v>
      </c>
      <c r="E4" s="278"/>
      <c r="F4" s="279"/>
      <c r="G4" s="279"/>
      <c r="H4" s="279"/>
      <c r="I4" s="280"/>
      <c r="J4" s="114"/>
    </row>
    <row r="5" spans="2:10" ht="45" x14ac:dyDescent="0.25">
      <c r="B5" s="123">
        <v>2</v>
      </c>
      <c r="C5" s="123" t="s">
        <v>81</v>
      </c>
      <c r="D5" s="29" t="s">
        <v>88</v>
      </c>
      <c r="E5" s="272"/>
      <c r="F5" s="273"/>
      <c r="G5" s="273"/>
      <c r="H5" s="273"/>
      <c r="I5" s="274"/>
    </row>
    <row r="6" spans="2:10" ht="45" x14ac:dyDescent="0.25">
      <c r="B6" s="123">
        <v>3</v>
      </c>
      <c r="C6" s="123" t="s">
        <v>82</v>
      </c>
      <c r="D6" s="29" t="s">
        <v>86</v>
      </c>
      <c r="E6" s="272"/>
      <c r="F6" s="273"/>
      <c r="G6" s="273"/>
      <c r="H6" s="273"/>
      <c r="I6" s="274"/>
    </row>
    <row r="7" spans="2:10" s="41" customFormat="1" ht="60" x14ac:dyDescent="0.25">
      <c r="B7" s="123">
        <v>4</v>
      </c>
      <c r="C7" s="123" t="s">
        <v>91</v>
      </c>
      <c r="D7" s="29" t="s">
        <v>92</v>
      </c>
      <c r="E7" s="272"/>
      <c r="F7" s="273"/>
      <c r="G7" s="273"/>
      <c r="H7" s="273"/>
      <c r="I7" s="274"/>
    </row>
    <row r="8" spans="2:10" ht="81.75" customHeight="1" x14ac:dyDescent="0.25">
      <c r="B8" s="286">
        <v>5</v>
      </c>
      <c r="C8" s="124" t="s">
        <v>125</v>
      </c>
      <c r="D8" s="281" t="s">
        <v>128</v>
      </c>
      <c r="E8" s="42" t="s">
        <v>93</v>
      </c>
      <c r="F8" s="43" t="s">
        <v>97</v>
      </c>
      <c r="G8" s="43" t="s">
        <v>94</v>
      </c>
      <c r="H8" s="43" t="s">
        <v>95</v>
      </c>
      <c r="I8" s="44" t="s">
        <v>96</v>
      </c>
    </row>
    <row r="9" spans="2:10" ht="75" x14ac:dyDescent="0.25">
      <c r="B9" s="287"/>
      <c r="C9" s="125"/>
      <c r="D9" s="282"/>
      <c r="E9" s="42" t="s">
        <v>93</v>
      </c>
      <c r="F9" s="43" t="s">
        <v>98</v>
      </c>
      <c r="G9" s="43" t="s">
        <v>94</v>
      </c>
      <c r="H9" s="43" t="s">
        <v>95</v>
      </c>
      <c r="I9" s="44" t="s">
        <v>99</v>
      </c>
    </row>
    <row r="10" spans="2:10" ht="120" x14ac:dyDescent="0.25">
      <c r="B10" s="123">
        <v>6</v>
      </c>
      <c r="C10" s="124" t="s">
        <v>129</v>
      </c>
      <c r="D10" s="45" t="s">
        <v>130</v>
      </c>
      <c r="E10" s="42" t="s">
        <v>93</v>
      </c>
      <c r="F10" s="43" t="s">
        <v>98</v>
      </c>
      <c r="G10" s="43" t="s">
        <v>94</v>
      </c>
      <c r="H10" s="43" t="s">
        <v>95</v>
      </c>
      <c r="I10" s="44" t="s">
        <v>131</v>
      </c>
    </row>
    <row r="11" spans="2:10" ht="45" x14ac:dyDescent="0.25">
      <c r="B11" s="123">
        <v>7</v>
      </c>
      <c r="C11" s="123" t="s">
        <v>83</v>
      </c>
      <c r="D11" s="30" t="s">
        <v>87</v>
      </c>
      <c r="E11" s="272"/>
      <c r="F11" s="273"/>
      <c r="G11" s="273"/>
      <c r="H11" s="273"/>
      <c r="I11" s="274"/>
    </row>
    <row r="12" spans="2:10" ht="135" x14ac:dyDescent="0.25">
      <c r="B12" s="123">
        <v>8</v>
      </c>
      <c r="C12" s="123" t="s">
        <v>90</v>
      </c>
      <c r="D12" s="29" t="s">
        <v>156</v>
      </c>
      <c r="E12" s="272"/>
      <c r="F12" s="273"/>
      <c r="G12" s="273"/>
      <c r="H12" s="273"/>
      <c r="I12" s="274"/>
    </row>
    <row r="13" spans="2:10" ht="102.75" customHeight="1" x14ac:dyDescent="0.25">
      <c r="B13" s="123">
        <v>9</v>
      </c>
      <c r="C13" s="123" t="s">
        <v>84</v>
      </c>
      <c r="D13" s="29" t="s">
        <v>148</v>
      </c>
      <c r="E13" s="272"/>
      <c r="F13" s="273"/>
      <c r="G13" s="273"/>
      <c r="H13" s="273"/>
      <c r="I13" s="274"/>
    </row>
    <row r="14" spans="2:10" ht="45" x14ac:dyDescent="0.25">
      <c r="B14" s="123">
        <v>10</v>
      </c>
      <c r="C14" s="123" t="s">
        <v>100</v>
      </c>
      <c r="D14" s="30" t="s">
        <v>101</v>
      </c>
      <c r="E14" s="272"/>
      <c r="F14" s="273"/>
      <c r="G14" s="273"/>
      <c r="H14" s="273"/>
      <c r="I14" s="274"/>
    </row>
    <row r="15" spans="2:10" ht="120" x14ac:dyDescent="0.25">
      <c r="B15" s="123">
        <v>11</v>
      </c>
      <c r="C15" s="123" t="s">
        <v>157</v>
      </c>
      <c r="D15" s="30" t="s">
        <v>159</v>
      </c>
      <c r="E15" s="272"/>
      <c r="F15" s="273"/>
      <c r="G15" s="273"/>
      <c r="H15" s="273"/>
      <c r="I15" s="274"/>
    </row>
    <row r="16" spans="2:10" ht="120" x14ac:dyDescent="0.25">
      <c r="B16" s="123">
        <v>12</v>
      </c>
      <c r="C16" s="123" t="s">
        <v>158</v>
      </c>
      <c r="D16" s="30" t="s">
        <v>160</v>
      </c>
      <c r="E16" s="272"/>
      <c r="F16" s="273"/>
      <c r="G16" s="273"/>
      <c r="H16" s="273"/>
      <c r="I16" s="274"/>
    </row>
    <row r="17" spans="2:9" ht="45" x14ac:dyDescent="0.25">
      <c r="B17" s="123">
        <v>13</v>
      </c>
      <c r="C17" s="123" t="s">
        <v>102</v>
      </c>
      <c r="D17" s="30" t="s">
        <v>110</v>
      </c>
      <c r="E17" s="272"/>
      <c r="F17" s="273"/>
      <c r="G17" s="273"/>
      <c r="H17" s="273"/>
      <c r="I17" s="274"/>
    </row>
    <row r="18" spans="2:9" ht="111" customHeight="1" x14ac:dyDescent="0.25">
      <c r="B18" s="123" t="s">
        <v>164</v>
      </c>
      <c r="C18" s="123" t="s">
        <v>103</v>
      </c>
      <c r="D18" s="26" t="s">
        <v>172</v>
      </c>
      <c r="E18" s="272"/>
      <c r="F18" s="273"/>
      <c r="G18" s="273"/>
      <c r="H18" s="273"/>
      <c r="I18" s="274"/>
    </row>
    <row r="19" spans="2:9" ht="61.5" customHeight="1" x14ac:dyDescent="0.25">
      <c r="B19" s="123" t="s">
        <v>165</v>
      </c>
      <c r="C19" s="123" t="s">
        <v>166</v>
      </c>
      <c r="D19" s="29" t="s">
        <v>167</v>
      </c>
      <c r="E19" s="272"/>
      <c r="F19" s="273"/>
      <c r="G19" s="273"/>
      <c r="H19" s="273"/>
      <c r="I19" s="274"/>
    </row>
    <row r="20" spans="2:9" ht="75" x14ac:dyDescent="0.25">
      <c r="B20" s="123">
        <v>15</v>
      </c>
      <c r="C20" s="123" t="s">
        <v>104</v>
      </c>
      <c r="D20" s="30" t="s">
        <v>105</v>
      </c>
      <c r="E20" s="272"/>
      <c r="F20" s="273"/>
      <c r="G20" s="273"/>
      <c r="H20" s="273"/>
      <c r="I20" s="274"/>
    </row>
    <row r="21" spans="2:9" ht="45" x14ac:dyDescent="0.25">
      <c r="B21" s="123">
        <v>16</v>
      </c>
      <c r="C21" s="123" t="s">
        <v>106</v>
      </c>
      <c r="D21" s="30" t="s">
        <v>107</v>
      </c>
      <c r="E21" s="272"/>
      <c r="F21" s="273"/>
      <c r="G21" s="273"/>
      <c r="H21" s="273"/>
      <c r="I21" s="274"/>
    </row>
    <row r="22" spans="2:9" ht="195" x14ac:dyDescent="0.25">
      <c r="B22" s="123">
        <v>17</v>
      </c>
      <c r="C22" s="123" t="s">
        <v>108</v>
      </c>
      <c r="D22" s="30" t="s">
        <v>109</v>
      </c>
      <c r="E22" s="272"/>
      <c r="F22" s="273"/>
      <c r="G22" s="273"/>
      <c r="H22" s="273"/>
      <c r="I22" s="274"/>
    </row>
    <row r="23" spans="2:9" ht="60" x14ac:dyDescent="0.25">
      <c r="B23" s="123">
        <v>18</v>
      </c>
      <c r="C23" s="23" t="s">
        <v>123</v>
      </c>
      <c r="D23" s="27" t="s">
        <v>124</v>
      </c>
      <c r="E23" s="275"/>
      <c r="F23" s="276"/>
      <c r="G23" s="276"/>
      <c r="H23" s="276"/>
      <c r="I23" s="277"/>
    </row>
    <row r="24" spans="2:9" x14ac:dyDescent="0.25">
      <c r="B24" s="123">
        <v>19</v>
      </c>
      <c r="C24" s="126" t="s">
        <v>154</v>
      </c>
      <c r="D24" s="27" t="s">
        <v>152</v>
      </c>
      <c r="E24" s="278"/>
      <c r="F24" s="279"/>
      <c r="G24" s="279"/>
      <c r="H24" s="279"/>
      <c r="I24" s="280"/>
    </row>
    <row r="25" spans="2:9" ht="30" x14ac:dyDescent="0.25">
      <c r="B25" s="123">
        <v>20</v>
      </c>
      <c r="C25" s="126" t="s">
        <v>155</v>
      </c>
      <c r="D25" s="27" t="s">
        <v>153</v>
      </c>
      <c r="E25" s="278"/>
      <c r="F25" s="279"/>
      <c r="G25" s="279"/>
      <c r="H25" s="279"/>
      <c r="I25" s="280"/>
    </row>
    <row r="26" spans="2:9" ht="60" x14ac:dyDescent="0.25">
      <c r="B26" s="123">
        <v>21</v>
      </c>
      <c r="C26" s="23" t="s">
        <v>179</v>
      </c>
      <c r="D26" s="27" t="s">
        <v>259</v>
      </c>
      <c r="E26" s="271"/>
      <c r="F26" s="271"/>
      <c r="G26" s="271"/>
      <c r="H26" s="271"/>
      <c r="I26" s="271"/>
    </row>
  </sheetData>
  <mergeCells count="25">
    <mergeCell ref="D8:D9"/>
    <mergeCell ref="B1:I1"/>
    <mergeCell ref="B2:I2"/>
    <mergeCell ref="B8:B9"/>
    <mergeCell ref="E3:I3"/>
    <mergeCell ref="E4:I4"/>
    <mergeCell ref="E5:I5"/>
    <mergeCell ref="E6:I6"/>
    <mergeCell ref="E7:I7"/>
    <mergeCell ref="E11:I11"/>
    <mergeCell ref="E12:I12"/>
    <mergeCell ref="E13:I13"/>
    <mergeCell ref="E14:I14"/>
    <mergeCell ref="E15:I15"/>
    <mergeCell ref="E16:I16"/>
    <mergeCell ref="E17:I17"/>
    <mergeCell ref="E18:I18"/>
    <mergeCell ref="E19:I19"/>
    <mergeCell ref="E20:I20"/>
    <mergeCell ref="E26:I26"/>
    <mergeCell ref="E21:I21"/>
    <mergeCell ref="E22:I22"/>
    <mergeCell ref="E23:I23"/>
    <mergeCell ref="E24:I24"/>
    <mergeCell ref="E25:I25"/>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topLeftCell="A102" zoomScale="80" zoomScaleNormal="80" zoomScaleSheetLayoutView="90" zoomScalePageLayoutView="70" workbookViewId="0">
      <selection activeCell="B64" sqref="B64"/>
    </sheetView>
  </sheetViews>
  <sheetFormatPr baseColWidth="10" defaultColWidth="11.42578125" defaultRowHeight="14.25" x14ac:dyDescent="0.2"/>
  <cols>
    <col min="1" max="1" width="68.7109375" style="68" customWidth="1"/>
    <col min="2" max="2" width="93.28515625" style="68" customWidth="1"/>
    <col min="3" max="3" width="28.7109375" style="70" customWidth="1"/>
    <col min="4" max="4" width="28.7109375" style="71" customWidth="1"/>
    <col min="5" max="5" width="28.7109375" style="70" customWidth="1"/>
    <col min="6" max="7" width="15.28515625" style="68" customWidth="1"/>
    <col min="8" max="16384" width="11.42578125" style="68"/>
  </cols>
  <sheetData>
    <row r="1" spans="1:6" ht="110.25" customHeight="1" thickBot="1" x14ac:dyDescent="0.25">
      <c r="A1" s="225" t="s">
        <v>173</v>
      </c>
      <c r="B1" s="226"/>
      <c r="C1" s="226"/>
      <c r="D1" s="226"/>
      <c r="E1" s="227"/>
    </row>
    <row r="2" spans="1:6" ht="22.5" customHeight="1" thickBot="1" x14ac:dyDescent="0.3">
      <c r="A2" s="69" t="s">
        <v>174</v>
      </c>
      <c r="B2" s="113" t="s">
        <v>135</v>
      </c>
    </row>
    <row r="3" spans="1:6" ht="23.25" customHeight="1" thickBot="1" x14ac:dyDescent="0.25">
      <c r="A3" s="72" t="s">
        <v>175</v>
      </c>
      <c r="B3" s="73" t="s">
        <v>226</v>
      </c>
      <c r="C3" s="74"/>
      <c r="D3" s="75"/>
      <c r="E3" s="74"/>
    </row>
    <row r="4" spans="1:6" ht="36.75" customHeight="1" thickBot="1" x14ac:dyDescent="0.25">
      <c r="A4" s="67" t="s">
        <v>136</v>
      </c>
      <c r="B4" s="76" t="s">
        <v>227</v>
      </c>
      <c r="C4" s="117"/>
      <c r="D4" s="72"/>
      <c r="E4" s="72"/>
    </row>
    <row r="5" spans="1:6" ht="36.75" customHeight="1" x14ac:dyDescent="0.2">
      <c r="A5" s="98" t="s">
        <v>230</v>
      </c>
      <c r="B5" s="77" t="s">
        <v>231</v>
      </c>
      <c r="C5" s="117" t="str">
        <f>IF(ISBLANK(B3),"",IF(ISBLANK(B5),"Donnée obligatoire",""))</f>
        <v/>
      </c>
      <c r="D5" s="78"/>
      <c r="E5" s="78"/>
    </row>
    <row r="6" spans="1:6" ht="36.75" customHeight="1" x14ac:dyDescent="0.2">
      <c r="A6" s="98" t="s">
        <v>132</v>
      </c>
      <c r="B6" s="79">
        <v>300</v>
      </c>
      <c r="C6" s="117" t="str">
        <f>IF(ISBLANK(B3),"",IF(ISBLANK(B6),"Donnée obligatoire (si inclusion)",""))</f>
        <v/>
      </c>
      <c r="D6" s="80"/>
      <c r="E6" s="80"/>
    </row>
    <row r="7" spans="1:6" ht="36.75" customHeight="1" x14ac:dyDescent="0.2">
      <c r="A7" s="98" t="s">
        <v>141</v>
      </c>
      <c r="B7" s="291" t="s">
        <v>228</v>
      </c>
      <c r="C7" s="230"/>
      <c r="D7" s="230"/>
      <c r="E7" s="230"/>
      <c r="F7" s="117" t="str">
        <f>IF(ISBLANK(B3),"",IF(ISBLANK(B7),"Donnée obligatoire",""))</f>
        <v/>
      </c>
    </row>
    <row r="8" spans="1:6" ht="42" customHeight="1" x14ac:dyDescent="0.2">
      <c r="A8" s="98" t="s">
        <v>142</v>
      </c>
      <c r="B8" s="231" t="s">
        <v>229</v>
      </c>
      <c r="C8" s="232"/>
      <c r="D8" s="232"/>
      <c r="E8" s="233"/>
      <c r="F8" s="117" t="str">
        <f>IF(ISBLANK(B3),"",IF(ISBLANK(B8),"Donnée obligatoire (voir commentaire en A8)",""))</f>
        <v/>
      </c>
    </row>
    <row r="9" spans="1:6" ht="80.25" customHeight="1" x14ac:dyDescent="0.2">
      <c r="A9" s="98" t="s">
        <v>143</v>
      </c>
      <c r="B9" s="292" t="s">
        <v>232</v>
      </c>
      <c r="C9" s="232"/>
      <c r="D9" s="232"/>
      <c r="E9" s="233"/>
      <c r="F9" s="117" t="str">
        <f>IF(ISBLANK(B3),"",IF(ISBLANK(B9),"Donnée recommandée (voir commentaire en A9)",""))</f>
        <v/>
      </c>
    </row>
    <row r="10" spans="1:6" ht="36.75" customHeight="1" x14ac:dyDescent="0.2">
      <c r="A10" s="234" t="str">
        <f xml:space="preserve"> RappelData!B9</f>
        <v/>
      </c>
      <c r="B10" s="234"/>
      <c r="C10" s="234"/>
      <c r="D10" s="234"/>
      <c r="E10" s="234"/>
      <c r="F10" s="81"/>
    </row>
    <row r="11" spans="1:6" ht="43.5" customHeight="1" thickBot="1" x14ac:dyDescent="0.25">
      <c r="A11" s="235" t="s">
        <v>221</v>
      </c>
      <c r="B11" s="236"/>
      <c r="C11" s="236"/>
      <c r="D11" s="236"/>
      <c r="E11" s="236"/>
    </row>
    <row r="12" spans="1:6" ht="37.5" customHeight="1" thickBot="1" x14ac:dyDescent="0.25">
      <c r="A12" s="237" t="s">
        <v>182</v>
      </c>
      <c r="B12" s="238"/>
      <c r="C12" s="238"/>
      <c r="D12" s="238"/>
      <c r="E12" s="239"/>
    </row>
    <row r="13" spans="1:6" ht="21" thickBot="1" x14ac:dyDescent="0.35">
      <c r="A13" s="95"/>
      <c r="B13" s="95"/>
      <c r="C13" s="96"/>
      <c r="D13" s="97"/>
      <c r="E13" s="96"/>
    </row>
    <row r="14" spans="1:6" ht="52.5" customHeight="1" thickBot="1" x14ac:dyDescent="0.35">
      <c r="A14" s="240" t="s">
        <v>52</v>
      </c>
      <c r="B14" s="241"/>
      <c r="C14" s="241"/>
      <c r="D14" s="241"/>
      <c r="E14" s="242"/>
    </row>
    <row r="15" spans="1:6" ht="15" x14ac:dyDescent="0.25">
      <c r="A15" s="1"/>
      <c r="B15" s="2"/>
      <c r="C15" s="12"/>
      <c r="D15" s="13"/>
      <c r="E15" s="12"/>
    </row>
    <row r="16" spans="1:6" ht="90.75" customHeight="1" x14ac:dyDescent="0.2">
      <c r="A16" s="293" t="s">
        <v>234</v>
      </c>
      <c r="B16" s="293"/>
      <c r="C16" s="293"/>
      <c r="D16" s="293"/>
      <c r="E16" s="293"/>
    </row>
    <row r="17" spans="1:5" s="103" customFormat="1" ht="90" customHeight="1" thickBot="1" x14ac:dyDescent="0.25">
      <c r="A17" s="99" t="s">
        <v>137</v>
      </c>
      <c r="B17" s="99" t="s">
        <v>138</v>
      </c>
      <c r="C17" s="99" t="s">
        <v>68</v>
      </c>
      <c r="D17" s="99" t="s">
        <v>70</v>
      </c>
      <c r="E17" s="102" t="s">
        <v>63</v>
      </c>
    </row>
    <row r="18" spans="1:5" ht="45.75" thickBot="1" x14ac:dyDescent="0.25">
      <c r="A18" s="17" t="s">
        <v>54</v>
      </c>
      <c r="B18" s="121" t="s">
        <v>177</v>
      </c>
      <c r="C18" s="243" t="s">
        <v>4</v>
      </c>
      <c r="D18" s="245" t="s">
        <v>5</v>
      </c>
      <c r="E18" s="247" t="s">
        <v>6</v>
      </c>
    </row>
    <row r="19" spans="1:5" ht="45" customHeight="1" thickBot="1" x14ac:dyDescent="0.25">
      <c r="A19" s="99" t="s">
        <v>178</v>
      </c>
      <c r="B19" s="99" t="s">
        <v>275</v>
      </c>
      <c r="C19" s="244"/>
      <c r="D19" s="246"/>
      <c r="E19" s="248"/>
    </row>
    <row r="20" spans="1:5" ht="19.5" customHeight="1" thickBot="1" x14ac:dyDescent="0.25">
      <c r="A20" s="205" t="s">
        <v>176</v>
      </c>
      <c r="B20" s="224"/>
      <c r="C20" s="174">
        <f>SUM(C21:C27)</f>
        <v>26</v>
      </c>
      <c r="D20" s="119"/>
      <c r="E20" s="127">
        <f>SUM(E21:E27)</f>
        <v>132971.70000000001</v>
      </c>
    </row>
    <row r="21" spans="1:5" ht="142.5" x14ac:dyDescent="0.2">
      <c r="A21" s="5" t="s">
        <v>233</v>
      </c>
      <c r="B21" s="155" t="s">
        <v>279</v>
      </c>
      <c r="C21" s="164">
        <v>2.2999999999999998</v>
      </c>
      <c r="D21" s="161">
        <v>6189</v>
      </c>
      <c r="E21" s="128">
        <f>C21*D21</f>
        <v>14234.699999999999</v>
      </c>
    </row>
    <row r="22" spans="1:5" ht="400.5" x14ac:dyDescent="0.2">
      <c r="A22" s="5" t="s">
        <v>235</v>
      </c>
      <c r="B22" s="156" t="s">
        <v>280</v>
      </c>
      <c r="C22" s="164">
        <v>23.7</v>
      </c>
      <c r="D22" s="161">
        <v>5010</v>
      </c>
      <c r="E22" s="128">
        <f>C22*D22</f>
        <v>118737</v>
      </c>
    </row>
    <row r="23" spans="1:5" x14ac:dyDescent="0.2">
      <c r="A23" s="5"/>
      <c r="B23" s="4"/>
      <c r="C23" s="164"/>
      <c r="D23" s="11"/>
      <c r="E23" s="128">
        <f t="shared" ref="E23:E38" si="0">C23*D23</f>
        <v>0</v>
      </c>
    </row>
    <row r="24" spans="1:5" x14ac:dyDescent="0.2">
      <c r="A24" s="5"/>
      <c r="B24" s="4"/>
      <c r="C24" s="164"/>
      <c r="D24" s="11"/>
      <c r="E24" s="128">
        <f t="shared" si="0"/>
        <v>0</v>
      </c>
    </row>
    <row r="25" spans="1:5" x14ac:dyDescent="0.2">
      <c r="A25" s="5"/>
      <c r="B25" s="4"/>
      <c r="C25" s="164"/>
      <c r="D25" s="11"/>
      <c r="E25" s="128">
        <f t="shared" si="0"/>
        <v>0</v>
      </c>
    </row>
    <row r="26" spans="1:5" x14ac:dyDescent="0.2">
      <c r="A26" s="5"/>
      <c r="B26" s="4"/>
      <c r="C26" s="164"/>
      <c r="D26" s="11"/>
      <c r="E26" s="128">
        <f t="shared" si="0"/>
        <v>0</v>
      </c>
    </row>
    <row r="27" spans="1:5" ht="15" thickBot="1" x14ac:dyDescent="0.25">
      <c r="A27" s="5"/>
      <c r="B27" s="4"/>
      <c r="C27" s="164"/>
      <c r="D27" s="11"/>
      <c r="E27" s="128">
        <f t="shared" si="0"/>
        <v>0</v>
      </c>
    </row>
    <row r="28" spans="1:5" ht="18" customHeight="1" thickBot="1" x14ac:dyDescent="0.25">
      <c r="A28" s="205" t="s">
        <v>40</v>
      </c>
      <c r="B28" s="206"/>
      <c r="C28" s="175">
        <f>SUM(C29:C33)</f>
        <v>44.999999999999993</v>
      </c>
      <c r="D28" s="118"/>
      <c r="E28" s="127">
        <f>SUM(E29:E33)</f>
        <v>236413</v>
      </c>
    </row>
    <row r="29" spans="1:5" ht="199.5" x14ac:dyDescent="0.2">
      <c r="A29" s="5" t="s">
        <v>236</v>
      </c>
      <c r="B29" s="156" t="s">
        <v>281</v>
      </c>
      <c r="C29" s="164">
        <v>2.9</v>
      </c>
      <c r="D29" s="161">
        <v>6189</v>
      </c>
      <c r="E29" s="128">
        <f t="shared" si="0"/>
        <v>17948.099999999999</v>
      </c>
    </row>
    <row r="30" spans="1:5" ht="114" x14ac:dyDescent="0.2">
      <c r="A30" s="5" t="s">
        <v>237</v>
      </c>
      <c r="B30" s="156" t="s">
        <v>282</v>
      </c>
      <c r="C30" s="164">
        <v>1.8</v>
      </c>
      <c r="D30" s="161">
        <v>5493</v>
      </c>
      <c r="E30" s="128">
        <f t="shared" si="0"/>
        <v>9887.4</v>
      </c>
    </row>
    <row r="31" spans="1:5" ht="172.5" x14ac:dyDescent="0.2">
      <c r="A31" s="5" t="s">
        <v>238</v>
      </c>
      <c r="B31" s="156" t="s">
        <v>244</v>
      </c>
      <c r="C31" s="164">
        <v>4</v>
      </c>
      <c r="D31" s="161">
        <v>5493</v>
      </c>
      <c r="E31" s="128">
        <f t="shared" si="0"/>
        <v>21972</v>
      </c>
    </row>
    <row r="32" spans="1:5" ht="185.25" x14ac:dyDescent="0.2">
      <c r="A32" s="5" t="s">
        <v>239</v>
      </c>
      <c r="B32" s="156" t="s">
        <v>283</v>
      </c>
      <c r="C32" s="164">
        <v>32.9</v>
      </c>
      <c r="D32" s="161">
        <v>4689</v>
      </c>
      <c r="E32" s="128">
        <f t="shared" si="0"/>
        <v>154268.1</v>
      </c>
    </row>
    <row r="33" spans="1:5" ht="114.75" thickBot="1" x14ac:dyDescent="0.25">
      <c r="A33" s="5" t="s">
        <v>240</v>
      </c>
      <c r="B33" s="156" t="s">
        <v>284</v>
      </c>
      <c r="C33" s="164">
        <v>3.4</v>
      </c>
      <c r="D33" s="161">
        <v>9511</v>
      </c>
      <c r="E33" s="128">
        <f t="shared" si="0"/>
        <v>32337.399999999998</v>
      </c>
    </row>
    <row r="34" spans="1:5" ht="18" customHeight="1" thickBot="1" x14ac:dyDescent="0.25">
      <c r="A34" s="205" t="s">
        <v>41</v>
      </c>
      <c r="B34" s="206"/>
      <c r="C34" s="176">
        <f>SUM(C35:C38)</f>
        <v>5.6999999999999993</v>
      </c>
      <c r="D34" s="118"/>
      <c r="E34" s="127">
        <f>SUM(E35:E38)</f>
        <v>39840.300000000003</v>
      </c>
    </row>
    <row r="35" spans="1:5" ht="157.5" customHeight="1" x14ac:dyDescent="0.2">
      <c r="A35" s="162" t="s">
        <v>241</v>
      </c>
      <c r="B35" s="163" t="s">
        <v>276</v>
      </c>
      <c r="C35" s="164">
        <v>1.1000000000000001</v>
      </c>
      <c r="D35" s="161">
        <v>9511</v>
      </c>
      <c r="E35" s="128">
        <f t="shared" si="0"/>
        <v>10462.1</v>
      </c>
    </row>
    <row r="36" spans="1:5" ht="167.25" customHeight="1" x14ac:dyDescent="0.2">
      <c r="A36" s="162" t="s">
        <v>242</v>
      </c>
      <c r="B36" s="163" t="s">
        <v>277</v>
      </c>
      <c r="C36" s="164">
        <v>1.7</v>
      </c>
      <c r="D36" s="161">
        <v>9511</v>
      </c>
      <c r="E36" s="128">
        <f t="shared" si="0"/>
        <v>16168.699999999999</v>
      </c>
    </row>
    <row r="37" spans="1:5" ht="174" customHeight="1" x14ac:dyDescent="0.2">
      <c r="A37" s="162" t="s">
        <v>243</v>
      </c>
      <c r="B37" s="163" t="s">
        <v>278</v>
      </c>
      <c r="C37" s="164">
        <v>2.9</v>
      </c>
      <c r="D37" s="161">
        <v>4555</v>
      </c>
      <c r="E37" s="128">
        <f t="shared" si="0"/>
        <v>13209.5</v>
      </c>
    </row>
    <row r="38" spans="1:5" x14ac:dyDescent="0.2">
      <c r="A38" s="5"/>
      <c r="B38" s="4"/>
      <c r="C38" s="164"/>
      <c r="D38" s="11"/>
      <c r="E38" s="128">
        <f t="shared" si="0"/>
        <v>0</v>
      </c>
    </row>
    <row r="39" spans="1:5" ht="18" x14ac:dyDescent="0.2">
      <c r="A39" s="10"/>
      <c r="B39" s="10"/>
      <c r="C39" s="177">
        <f>+C20+C28+C34</f>
        <v>76.7</v>
      </c>
      <c r="D39" s="10"/>
      <c r="E39" s="129">
        <f>E34+E28+E20</f>
        <v>409225</v>
      </c>
    </row>
    <row r="40" spans="1:5" s="103" customFormat="1" ht="90" customHeight="1" thickBot="1" x14ac:dyDescent="0.25">
      <c r="A40" s="99" t="s">
        <v>137</v>
      </c>
      <c r="B40" s="100" t="s">
        <v>138</v>
      </c>
      <c r="C40" s="101" t="s">
        <v>68</v>
      </c>
      <c r="D40" s="101" t="s">
        <v>70</v>
      </c>
      <c r="E40" s="102" t="s">
        <v>63</v>
      </c>
    </row>
    <row r="41" spans="1:5" ht="54" customHeight="1" thickBot="1" x14ac:dyDescent="0.25">
      <c r="A41" s="17" t="s">
        <v>53</v>
      </c>
      <c r="B41" s="121"/>
      <c r="C41" s="243" t="s">
        <v>4</v>
      </c>
      <c r="D41" s="245" t="s">
        <v>5</v>
      </c>
      <c r="E41" s="247" t="s">
        <v>6</v>
      </c>
    </row>
    <row r="42" spans="1:5" ht="60" customHeight="1" thickBot="1" x14ac:dyDescent="0.25">
      <c r="A42" s="99" t="s">
        <v>178</v>
      </c>
      <c r="B42" s="99" t="s">
        <v>275</v>
      </c>
      <c r="C42" s="244"/>
      <c r="D42" s="246"/>
      <c r="E42" s="248"/>
    </row>
    <row r="43" spans="1:5" ht="16.5" customHeight="1" thickBot="1" x14ac:dyDescent="0.25">
      <c r="A43" s="205" t="s">
        <v>39</v>
      </c>
      <c r="B43" s="206"/>
      <c r="C43" s="120">
        <f>+SUM(C44:C46)</f>
        <v>0</v>
      </c>
      <c r="D43" s="120">
        <f>+SUM(D44:D46)</f>
        <v>0</v>
      </c>
      <c r="E43" s="130">
        <f>+SUM(E44:E46)</f>
        <v>0</v>
      </c>
    </row>
    <row r="44" spans="1:5" x14ac:dyDescent="0.2">
      <c r="A44" s="5"/>
      <c r="B44" s="4"/>
      <c r="C44" s="4"/>
      <c r="D44" s="11"/>
      <c r="E44" s="128">
        <f t="shared" ref="E44:E53" si="1">C44*D44</f>
        <v>0</v>
      </c>
    </row>
    <row r="45" spans="1:5" x14ac:dyDescent="0.2">
      <c r="A45" s="5"/>
      <c r="B45" s="4"/>
      <c r="C45" s="4"/>
      <c r="D45" s="11"/>
      <c r="E45" s="128">
        <f t="shared" si="1"/>
        <v>0</v>
      </c>
    </row>
    <row r="46" spans="1:5" ht="15" thickBot="1" x14ac:dyDescent="0.25">
      <c r="A46" s="5"/>
      <c r="B46" s="4"/>
      <c r="C46" s="4"/>
      <c r="D46" s="11"/>
      <c r="E46" s="128">
        <f t="shared" si="1"/>
        <v>0</v>
      </c>
    </row>
    <row r="47" spans="1:5" ht="18" customHeight="1" thickBot="1" x14ac:dyDescent="0.25">
      <c r="A47" s="205" t="s">
        <v>40</v>
      </c>
      <c r="B47" s="206"/>
      <c r="C47" s="120">
        <f>SUM(C48:C50)</f>
        <v>0</v>
      </c>
      <c r="D47" s="120">
        <f t="shared" ref="D47:E47" si="2">SUM(D48:D50)</f>
        <v>0</v>
      </c>
      <c r="E47" s="130">
        <f t="shared" si="2"/>
        <v>0</v>
      </c>
    </row>
    <row r="48" spans="1:5" x14ac:dyDescent="0.2">
      <c r="A48" s="5"/>
      <c r="B48" s="4"/>
      <c r="C48" s="4"/>
      <c r="D48" s="11"/>
      <c r="E48" s="128">
        <f t="shared" si="1"/>
        <v>0</v>
      </c>
    </row>
    <row r="49" spans="1:6" x14ac:dyDescent="0.2">
      <c r="A49" s="5"/>
      <c r="B49" s="4"/>
      <c r="C49" s="4"/>
      <c r="D49" s="11"/>
      <c r="E49" s="128">
        <f t="shared" si="1"/>
        <v>0</v>
      </c>
    </row>
    <row r="50" spans="1:6" ht="15" thickBot="1" x14ac:dyDescent="0.25">
      <c r="A50" s="5"/>
      <c r="B50" s="4"/>
      <c r="C50" s="4"/>
      <c r="D50" s="11"/>
      <c r="E50" s="128">
        <f t="shared" si="1"/>
        <v>0</v>
      </c>
    </row>
    <row r="51" spans="1:6" ht="18" customHeight="1" thickBot="1" x14ac:dyDescent="0.25">
      <c r="A51" s="205" t="s">
        <v>41</v>
      </c>
      <c r="B51" s="206"/>
      <c r="C51" s="120">
        <f>SUM(C52:C53)</f>
        <v>0</v>
      </c>
      <c r="D51" s="120">
        <f t="shared" ref="D51:E51" si="3">SUM(D52:D53)</f>
        <v>0</v>
      </c>
      <c r="E51" s="130">
        <f t="shared" si="3"/>
        <v>0</v>
      </c>
    </row>
    <row r="52" spans="1:6" x14ac:dyDescent="0.2">
      <c r="A52" s="5"/>
      <c r="B52" s="4"/>
      <c r="C52" s="4"/>
      <c r="D52" s="11"/>
      <c r="E52" s="128">
        <f t="shared" si="1"/>
        <v>0</v>
      </c>
    </row>
    <row r="53" spans="1:6" x14ac:dyDescent="0.2">
      <c r="A53" s="5"/>
      <c r="B53" s="4"/>
      <c r="C53" s="4"/>
      <c r="D53" s="11"/>
      <c r="E53" s="128">
        <f t="shared" si="1"/>
        <v>0</v>
      </c>
    </row>
    <row r="54" spans="1:6" ht="18.75" thickBot="1" x14ac:dyDescent="0.25">
      <c r="A54" s="10"/>
      <c r="B54" s="10"/>
      <c r="C54" s="20">
        <f>C51+C47+C43</f>
        <v>0</v>
      </c>
      <c r="D54" s="10"/>
      <c r="E54" s="129">
        <f>E51+E47+E43</f>
        <v>0</v>
      </c>
    </row>
    <row r="55" spans="1:6" ht="33" customHeight="1" thickBot="1" x14ac:dyDescent="0.25">
      <c r="A55" s="46" t="s">
        <v>0</v>
      </c>
      <c r="B55" s="82"/>
      <c r="C55" s="51">
        <f>C54+C39</f>
        <v>76.7</v>
      </c>
      <c r="D55" s="83"/>
      <c r="E55" s="52">
        <f>E39+E54</f>
        <v>409225</v>
      </c>
    </row>
    <row r="56" spans="1:6" ht="30" customHeight="1" x14ac:dyDescent="0.2">
      <c r="A56" s="47"/>
      <c r="B56" s="50"/>
      <c r="C56" s="53" t="s">
        <v>4</v>
      </c>
      <c r="D56" s="48" t="s">
        <v>5</v>
      </c>
      <c r="E56" s="49" t="s">
        <v>6</v>
      </c>
    </row>
    <row r="57" spans="1:6" s="103" customFormat="1" ht="155.25" customHeight="1" x14ac:dyDescent="0.2">
      <c r="A57" s="104" t="s">
        <v>139</v>
      </c>
      <c r="B57" s="122" t="s">
        <v>180</v>
      </c>
      <c r="C57" s="101" t="s">
        <v>71</v>
      </c>
      <c r="D57" s="101" t="s">
        <v>8</v>
      </c>
      <c r="E57" s="102" t="s">
        <v>63</v>
      </c>
    </row>
    <row r="58" spans="1:6" ht="30" customHeight="1" x14ac:dyDescent="0.2">
      <c r="A58" s="54"/>
      <c r="B58" s="55"/>
      <c r="C58" s="48" t="s">
        <v>4</v>
      </c>
      <c r="D58" s="48" t="s">
        <v>5</v>
      </c>
      <c r="E58" s="49" t="s">
        <v>6</v>
      </c>
    </row>
    <row r="59" spans="1:6" ht="21" customHeight="1" x14ac:dyDescent="0.2">
      <c r="A59" s="6" t="s">
        <v>9</v>
      </c>
      <c r="B59" s="4" t="s">
        <v>260</v>
      </c>
      <c r="C59" s="15">
        <v>150</v>
      </c>
      <c r="D59" s="11">
        <v>20</v>
      </c>
      <c r="E59" s="128">
        <f>C59*D59</f>
        <v>3000</v>
      </c>
    </row>
    <row r="60" spans="1:6" ht="78" customHeight="1" x14ac:dyDescent="0.2">
      <c r="A60" s="6" t="s">
        <v>9</v>
      </c>
      <c r="B60" s="11" t="s">
        <v>261</v>
      </c>
      <c r="C60" s="4">
        <v>25</v>
      </c>
      <c r="D60" s="11">
        <v>3000</v>
      </c>
      <c r="E60" s="128">
        <v>0</v>
      </c>
      <c r="F60" s="166"/>
    </row>
    <row r="61" spans="1:6" ht="50.25" customHeight="1" x14ac:dyDescent="0.2">
      <c r="A61" s="6" t="s">
        <v>9</v>
      </c>
      <c r="B61" s="11" t="s">
        <v>265</v>
      </c>
      <c r="C61" s="15">
        <v>50</v>
      </c>
      <c r="D61" s="11">
        <v>40</v>
      </c>
      <c r="E61" s="128">
        <f>C61*D61</f>
        <v>2000</v>
      </c>
    </row>
    <row r="62" spans="1:6" ht="43.5" customHeight="1" x14ac:dyDescent="0.2">
      <c r="A62" s="3" t="s">
        <v>58</v>
      </c>
      <c r="B62" s="11" t="s">
        <v>245</v>
      </c>
      <c r="C62" s="15">
        <v>450</v>
      </c>
      <c r="D62" s="11">
        <v>100</v>
      </c>
      <c r="E62" s="128">
        <f t="shared" ref="E62:E74" si="4">C62*D62</f>
        <v>45000</v>
      </c>
    </row>
    <row r="63" spans="1:6" ht="39" customHeight="1" x14ac:dyDescent="0.2">
      <c r="A63" s="3" t="s">
        <v>59</v>
      </c>
      <c r="B63" s="4" t="s">
        <v>266</v>
      </c>
      <c r="C63" s="15">
        <v>50</v>
      </c>
      <c r="D63" s="11">
        <f>2612+126</f>
        <v>2738</v>
      </c>
      <c r="E63" s="128">
        <f t="shared" si="4"/>
        <v>136900</v>
      </c>
    </row>
    <row r="64" spans="1:6" ht="68.25" customHeight="1" x14ac:dyDescent="0.2">
      <c r="A64" s="6" t="s">
        <v>10</v>
      </c>
      <c r="B64" s="11" t="s">
        <v>246</v>
      </c>
      <c r="C64" s="15">
        <v>178</v>
      </c>
      <c r="D64" s="11">
        <v>20</v>
      </c>
      <c r="E64" s="128">
        <f t="shared" si="4"/>
        <v>3560</v>
      </c>
    </row>
    <row r="65" spans="1:6" ht="65.25" customHeight="1" x14ac:dyDescent="0.2">
      <c r="A65" s="6" t="s">
        <v>149</v>
      </c>
      <c r="B65" s="11" t="s">
        <v>267</v>
      </c>
      <c r="C65" s="15">
        <v>16.25</v>
      </c>
      <c r="D65" s="11">
        <v>800</v>
      </c>
      <c r="E65" s="128">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2">
      <c r="A66" s="6" t="s">
        <v>150</v>
      </c>
      <c r="B66" s="11" t="s">
        <v>268</v>
      </c>
      <c r="C66" s="15">
        <v>150</v>
      </c>
      <c r="D66" s="11">
        <v>100</v>
      </c>
      <c r="E66" s="128">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4.25" x14ac:dyDescent="0.2">
      <c r="A67" s="3" t="s">
        <v>147</v>
      </c>
      <c r="B67" s="4"/>
      <c r="C67" s="15"/>
      <c r="D67" s="11"/>
      <c r="E67" s="131">
        <v>0</v>
      </c>
    </row>
    <row r="68" spans="1:6" ht="44.25" x14ac:dyDescent="0.2">
      <c r="A68" s="3" t="s">
        <v>47</v>
      </c>
      <c r="B68" s="4"/>
      <c r="C68" s="15"/>
      <c r="D68" s="11"/>
      <c r="E68" s="128">
        <f t="shared" si="4"/>
        <v>0</v>
      </c>
    </row>
    <row r="69" spans="1:6" ht="51.75" customHeight="1" x14ac:dyDescent="0.2">
      <c r="A69" s="6" t="s">
        <v>11</v>
      </c>
      <c r="B69" s="11" t="s">
        <v>269</v>
      </c>
      <c r="C69" s="15">
        <v>20</v>
      </c>
      <c r="D69" s="11">
        <v>50</v>
      </c>
      <c r="E69" s="128">
        <f t="shared" si="4"/>
        <v>1000</v>
      </c>
    </row>
    <row r="70" spans="1:6" ht="21" customHeight="1" x14ac:dyDescent="0.2">
      <c r="A70" s="6" t="s">
        <v>11</v>
      </c>
      <c r="B70" s="4"/>
      <c r="C70" s="15"/>
      <c r="D70" s="11"/>
      <c r="E70" s="128"/>
    </row>
    <row r="71" spans="1:6" ht="36" customHeight="1" x14ac:dyDescent="0.2">
      <c r="A71" s="6" t="s">
        <v>12</v>
      </c>
      <c r="B71" s="4" t="s">
        <v>270</v>
      </c>
      <c r="C71" s="15">
        <v>200</v>
      </c>
      <c r="D71" s="11">
        <f>6*12</f>
        <v>72</v>
      </c>
      <c r="E71" s="128">
        <f t="shared" si="4"/>
        <v>14400</v>
      </c>
    </row>
    <row r="72" spans="1:6" ht="33" customHeight="1" x14ac:dyDescent="0.2">
      <c r="A72" s="3" t="s">
        <v>13</v>
      </c>
      <c r="B72" s="4"/>
      <c r="C72" s="15"/>
      <c r="D72" s="11"/>
      <c r="E72" s="128">
        <f t="shared" si="4"/>
        <v>0</v>
      </c>
    </row>
    <row r="73" spans="1:6" ht="33" customHeight="1" x14ac:dyDescent="0.2">
      <c r="A73" s="6" t="s">
        <v>14</v>
      </c>
      <c r="B73" s="4"/>
      <c r="C73" s="15"/>
      <c r="D73" s="11"/>
      <c r="E73" s="128">
        <f t="shared" si="4"/>
        <v>0</v>
      </c>
    </row>
    <row r="74" spans="1:6" ht="21" customHeight="1" x14ac:dyDescent="0.2">
      <c r="A74" s="6" t="s">
        <v>7</v>
      </c>
      <c r="B74" s="4"/>
      <c r="C74" s="15"/>
      <c r="D74" s="11"/>
      <c r="E74" s="128">
        <f t="shared" si="4"/>
        <v>0</v>
      </c>
    </row>
    <row r="75" spans="1:6" ht="33" customHeight="1" x14ac:dyDescent="0.2">
      <c r="A75" s="6" t="s">
        <v>89</v>
      </c>
      <c r="B75" s="4"/>
      <c r="C75" s="15"/>
      <c r="D75" s="11"/>
      <c r="E75" s="131">
        <v>0</v>
      </c>
    </row>
    <row r="76" spans="1:6" ht="30" customHeight="1" x14ac:dyDescent="0.2">
      <c r="A76" s="56" t="s">
        <v>1</v>
      </c>
      <c r="B76" s="56"/>
      <c r="C76" s="57"/>
      <c r="D76" s="58"/>
      <c r="E76" s="132">
        <f>SUM(E59:E74)</f>
        <v>233860</v>
      </c>
    </row>
    <row r="77" spans="1:6" s="103" customFormat="1" ht="142.5" customHeight="1" x14ac:dyDescent="0.2">
      <c r="A77" s="104" t="s">
        <v>140</v>
      </c>
      <c r="B77" s="104" t="s">
        <v>181</v>
      </c>
      <c r="C77" s="101" t="s">
        <v>72</v>
      </c>
      <c r="D77" s="101" t="s">
        <v>8</v>
      </c>
      <c r="E77" s="102" t="s">
        <v>63</v>
      </c>
    </row>
    <row r="78" spans="1:6" ht="30" customHeight="1" x14ac:dyDescent="0.2">
      <c r="A78" s="54"/>
      <c r="B78" s="55"/>
      <c r="C78" s="48" t="s">
        <v>4</v>
      </c>
      <c r="D78" s="48" t="s">
        <v>5</v>
      </c>
      <c r="E78" s="49" t="s">
        <v>6</v>
      </c>
    </row>
    <row r="79" spans="1:6" ht="28.5" x14ac:dyDescent="0.2">
      <c r="A79" s="3" t="s">
        <v>15</v>
      </c>
      <c r="B79" s="11" t="s">
        <v>247</v>
      </c>
      <c r="C79" s="15">
        <v>500</v>
      </c>
      <c r="D79" s="11">
        <v>6</v>
      </c>
      <c r="E79" s="128">
        <f>C79*D79</f>
        <v>3000</v>
      </c>
    </row>
    <row r="80" spans="1:6" ht="28.5" customHeight="1" x14ac:dyDescent="0.2">
      <c r="A80" s="3" t="s">
        <v>15</v>
      </c>
      <c r="B80" s="11" t="s">
        <v>258</v>
      </c>
      <c r="C80" s="15">
        <v>300</v>
      </c>
      <c r="D80" s="11">
        <v>6</v>
      </c>
      <c r="E80" s="128">
        <f>C80*D80</f>
        <v>1800</v>
      </c>
    </row>
    <row r="81" spans="1:5" ht="33" customHeight="1" x14ac:dyDescent="0.2">
      <c r="A81" s="3" t="s">
        <v>16</v>
      </c>
      <c r="B81" s="11" t="s">
        <v>248</v>
      </c>
      <c r="C81" s="15">
        <v>50</v>
      </c>
      <c r="D81" s="11">
        <f>6*12*2</f>
        <v>144</v>
      </c>
      <c r="E81" s="128">
        <f t="shared" ref="E81:E96" si="5">C81*D81</f>
        <v>7200</v>
      </c>
    </row>
    <row r="82" spans="1:5" ht="21" customHeight="1" x14ac:dyDescent="0.2">
      <c r="A82" s="3" t="s">
        <v>16</v>
      </c>
      <c r="B82" s="4" t="s">
        <v>249</v>
      </c>
      <c r="C82" s="15">
        <v>25</v>
      </c>
      <c r="D82" s="11">
        <f>5*6*12</f>
        <v>360</v>
      </c>
      <c r="E82" s="128">
        <f t="shared" si="5"/>
        <v>9000</v>
      </c>
    </row>
    <row r="83" spans="1:5" ht="33" customHeight="1" x14ac:dyDescent="0.2">
      <c r="A83" s="6" t="s">
        <v>17</v>
      </c>
      <c r="B83" s="11" t="s">
        <v>250</v>
      </c>
      <c r="C83" s="15">
        <v>60</v>
      </c>
      <c r="D83" s="11">
        <v>20</v>
      </c>
      <c r="E83" s="128">
        <f t="shared" si="5"/>
        <v>1200</v>
      </c>
    </row>
    <row r="84" spans="1:5" ht="29.25" x14ac:dyDescent="0.2">
      <c r="A84" s="6" t="s">
        <v>18</v>
      </c>
      <c r="B84" s="11"/>
      <c r="C84" s="15"/>
      <c r="D84" s="11"/>
      <c r="E84" s="128">
        <f t="shared" si="5"/>
        <v>0</v>
      </c>
    </row>
    <row r="85" spans="1:5" ht="42.75" x14ac:dyDescent="0.2">
      <c r="A85" s="6" t="s">
        <v>19</v>
      </c>
      <c r="B85" s="11" t="s">
        <v>271</v>
      </c>
      <c r="C85" s="15">
        <v>20</v>
      </c>
      <c r="D85" s="11">
        <v>20</v>
      </c>
      <c r="E85" s="128">
        <f t="shared" si="5"/>
        <v>400</v>
      </c>
    </row>
    <row r="86" spans="1:5" ht="181.5" customHeight="1" x14ac:dyDescent="0.2">
      <c r="A86" s="6" t="s">
        <v>20</v>
      </c>
      <c r="B86" s="163" t="s">
        <v>251</v>
      </c>
      <c r="C86" s="4">
        <v>468</v>
      </c>
      <c r="D86" s="11">
        <v>32</v>
      </c>
      <c r="E86" s="128">
        <f t="shared" si="5"/>
        <v>14976</v>
      </c>
    </row>
    <row r="87" spans="1:5" ht="33" customHeight="1" x14ac:dyDescent="0.2">
      <c r="A87" s="6" t="s">
        <v>21</v>
      </c>
      <c r="B87" s="4" t="s">
        <v>257</v>
      </c>
      <c r="C87" s="15">
        <v>3000</v>
      </c>
      <c r="D87" s="11">
        <v>1</v>
      </c>
      <c r="E87" s="128">
        <f t="shared" si="5"/>
        <v>3000</v>
      </c>
    </row>
    <row r="88" spans="1:5" ht="21" customHeight="1" x14ac:dyDescent="0.2">
      <c r="A88" s="6" t="s">
        <v>22</v>
      </c>
      <c r="B88" s="4"/>
      <c r="C88" s="15"/>
      <c r="D88" s="11"/>
      <c r="E88" s="128">
        <f t="shared" si="5"/>
        <v>0</v>
      </c>
    </row>
    <row r="89" spans="1:5" ht="107.25" customHeight="1" x14ac:dyDescent="0.2">
      <c r="A89" s="6" t="s">
        <v>23</v>
      </c>
      <c r="B89" s="11" t="s">
        <v>255</v>
      </c>
      <c r="C89" s="15">
        <v>425</v>
      </c>
      <c r="D89" s="11">
        <f>6*20</f>
        <v>120</v>
      </c>
      <c r="E89" s="128">
        <f t="shared" si="5"/>
        <v>51000</v>
      </c>
    </row>
    <row r="90" spans="1:5" ht="107.25" customHeight="1" x14ac:dyDescent="0.2">
      <c r="A90" s="6" t="s">
        <v>23</v>
      </c>
      <c r="B90" s="11" t="s">
        <v>256</v>
      </c>
      <c r="C90" s="15">
        <v>24</v>
      </c>
      <c r="D90" s="11">
        <v>72</v>
      </c>
      <c r="E90" s="128">
        <f t="shared" si="5"/>
        <v>1728</v>
      </c>
    </row>
    <row r="91" spans="1:5" ht="33" customHeight="1" x14ac:dyDescent="0.2">
      <c r="A91" s="6" t="s">
        <v>64</v>
      </c>
      <c r="B91" s="4"/>
      <c r="C91" s="15"/>
      <c r="D91" s="11"/>
      <c r="E91" s="128">
        <f t="shared" si="5"/>
        <v>0</v>
      </c>
    </row>
    <row r="92" spans="1:5" ht="30" customHeight="1" x14ac:dyDescent="0.2">
      <c r="A92" s="6" t="s">
        <v>24</v>
      </c>
      <c r="B92" s="4"/>
      <c r="C92" s="15"/>
      <c r="D92" s="11"/>
      <c r="E92" s="128">
        <f t="shared" si="5"/>
        <v>0</v>
      </c>
    </row>
    <row r="93" spans="1:5" ht="21" customHeight="1" x14ac:dyDescent="0.2">
      <c r="A93" s="6" t="s">
        <v>25</v>
      </c>
      <c r="B93" s="4" t="s">
        <v>254</v>
      </c>
      <c r="C93" s="15">
        <v>80</v>
      </c>
      <c r="D93" s="11">
        <v>20</v>
      </c>
      <c r="E93" s="128">
        <f t="shared" si="5"/>
        <v>1600</v>
      </c>
    </row>
    <row r="94" spans="1:5" ht="47.25" customHeight="1" x14ac:dyDescent="0.2">
      <c r="A94" s="6" t="s">
        <v>26</v>
      </c>
      <c r="B94" s="11" t="s">
        <v>252</v>
      </c>
      <c r="C94" s="15">
        <v>150</v>
      </c>
      <c r="D94" s="11">
        <v>300</v>
      </c>
      <c r="E94" s="128">
        <f t="shared" si="5"/>
        <v>45000</v>
      </c>
    </row>
    <row r="95" spans="1:5" ht="21" customHeight="1" x14ac:dyDescent="0.2">
      <c r="A95" s="6" t="s">
        <v>27</v>
      </c>
      <c r="B95" s="4"/>
      <c r="C95" s="15"/>
      <c r="D95" s="11"/>
      <c r="E95" s="128">
        <f t="shared" si="5"/>
        <v>0</v>
      </c>
    </row>
    <row r="96" spans="1:5" ht="21" customHeight="1" x14ac:dyDescent="0.2">
      <c r="A96" s="6" t="s">
        <v>65</v>
      </c>
      <c r="B96" s="4" t="s">
        <v>253</v>
      </c>
      <c r="C96" s="15">
        <v>3000</v>
      </c>
      <c r="D96" s="11">
        <v>1</v>
      </c>
      <c r="E96" s="128">
        <f t="shared" si="5"/>
        <v>3000</v>
      </c>
    </row>
    <row r="97" spans="1:5" ht="30" customHeight="1" x14ac:dyDescent="0.2">
      <c r="A97" s="56" t="s">
        <v>2</v>
      </c>
      <c r="B97" s="56"/>
      <c r="C97" s="57"/>
      <c r="D97" s="58"/>
      <c r="E97" s="132">
        <f>SUM(E79:E96)</f>
        <v>142904</v>
      </c>
    </row>
    <row r="98" spans="1:5" ht="12.75" customHeight="1" thickBot="1" x14ac:dyDescent="0.25">
      <c r="A98" s="16"/>
      <c r="B98" s="70"/>
      <c r="C98" s="84"/>
      <c r="D98" s="84"/>
      <c r="E98" s="84"/>
    </row>
    <row r="99" spans="1:5" ht="45.75" customHeight="1" x14ac:dyDescent="0.2">
      <c r="A99" s="199" t="s">
        <v>151</v>
      </c>
      <c r="B99" s="200"/>
      <c r="C99" s="85"/>
      <c r="D99" s="84"/>
      <c r="E99" s="86"/>
    </row>
    <row r="100" spans="1:5" ht="30" customHeight="1" x14ac:dyDescent="0.2">
      <c r="A100" s="59" t="s">
        <v>67</v>
      </c>
      <c r="B100" s="133">
        <f>E97+E76+E55</f>
        <v>785989</v>
      </c>
      <c r="C100" s="85"/>
      <c r="D100" s="84"/>
      <c r="E100" s="86"/>
    </row>
    <row r="101" spans="1:5" ht="12.75" customHeight="1" x14ac:dyDescent="0.2">
      <c r="A101" s="39" t="s">
        <v>121</v>
      </c>
      <c r="B101" s="40">
        <v>0.1</v>
      </c>
      <c r="C101" s="85"/>
      <c r="D101" s="84"/>
      <c r="E101" s="86"/>
    </row>
    <row r="102" spans="1:5" s="88" customFormat="1" ht="30" customHeight="1" x14ac:dyDescent="0.25">
      <c r="A102" s="59" t="s">
        <v>3</v>
      </c>
      <c r="B102" s="134">
        <f>IF(B101&gt;0.1,"Le taux de majoration pour frais de gestion est plafonné à 10 %",E55*B101)</f>
        <v>40922.5</v>
      </c>
      <c r="C102" s="87"/>
      <c r="D102" s="87"/>
      <c r="E102" s="87"/>
    </row>
    <row r="103" spans="1:5" ht="12.75" customHeight="1" x14ac:dyDescent="0.2">
      <c r="A103" s="89"/>
      <c r="B103" s="90"/>
      <c r="C103" s="85"/>
      <c r="D103" s="84"/>
      <c r="E103" s="86"/>
    </row>
    <row r="104" spans="1:5" s="88" customFormat="1" ht="30" customHeight="1" x14ac:dyDescent="0.25">
      <c r="A104" s="59" t="s">
        <v>118</v>
      </c>
      <c r="B104" s="134">
        <f>B100+B102</f>
        <v>826911.5</v>
      </c>
      <c r="C104" s="87"/>
    </row>
    <row r="105" spans="1:5" ht="15.75" thickBot="1" x14ac:dyDescent="0.3">
      <c r="A105" s="31"/>
      <c r="B105" s="32"/>
      <c r="C105" s="9"/>
    </row>
    <row r="106" spans="1:5" ht="15" x14ac:dyDescent="0.25">
      <c r="A106" s="19"/>
      <c r="B106" s="8"/>
      <c r="C106" s="9"/>
    </row>
    <row r="107" spans="1:5" ht="30" customHeight="1" x14ac:dyDescent="0.2">
      <c r="A107" s="47" t="s">
        <v>68</v>
      </c>
      <c r="B107" s="57">
        <f>C55</f>
        <v>76.7</v>
      </c>
      <c r="C107" s="85"/>
      <c r="D107" s="68"/>
      <c r="E107" s="68"/>
    </row>
    <row r="109" spans="1:5" ht="30" customHeight="1" x14ac:dyDescent="0.2">
      <c r="A109" s="47" t="s">
        <v>69</v>
      </c>
      <c r="B109" s="56">
        <f>B107/12</f>
        <v>6.3916666666666666</v>
      </c>
      <c r="C109" s="86"/>
      <c r="D109" s="84"/>
      <c r="E109" s="86"/>
    </row>
    <row r="112" spans="1:5" ht="30" x14ac:dyDescent="0.25">
      <c r="A112" s="60" t="s">
        <v>161</v>
      </c>
      <c r="B112" s="61">
        <f>IF(B$104=0,"",(E55+B102)/B$104)</f>
        <v>0.54437203981320859</v>
      </c>
    </row>
    <row r="113" spans="1:5" ht="30" x14ac:dyDescent="0.25">
      <c r="A113" s="60" t="s">
        <v>162</v>
      </c>
      <c r="B113" s="61">
        <f>IF(B$104=0,"",E76/B$104)</f>
        <v>0.28281140122008219</v>
      </c>
    </row>
    <row r="114" spans="1:5" ht="30" x14ac:dyDescent="0.25">
      <c r="A114" s="60" t="s">
        <v>163</v>
      </c>
      <c r="B114" s="61">
        <f>IF(B$104=0,"",E97/B$104)</f>
        <v>0.17281655896670925</v>
      </c>
    </row>
    <row r="116" spans="1:5" ht="30" customHeight="1" x14ac:dyDescent="0.2">
      <c r="A116" s="47" t="s">
        <v>46</v>
      </c>
      <c r="B116" s="135">
        <f>IF(B104=0,"",B104/B6)</f>
        <v>2756.3716666666664</v>
      </c>
    </row>
    <row r="117" spans="1:5" ht="9" customHeight="1" x14ac:dyDescent="0.2"/>
    <row r="118" spans="1:5" ht="9" customHeight="1" x14ac:dyDescent="0.2"/>
    <row r="119" spans="1:5" ht="9" customHeight="1" x14ac:dyDescent="0.2"/>
    <row r="120" spans="1:5" ht="9" customHeight="1" x14ac:dyDescent="0.2"/>
    <row r="121" spans="1:5" ht="34.5" customHeight="1" thickBot="1" x14ac:dyDescent="0.25">
      <c r="A121" s="207" t="s">
        <v>113</v>
      </c>
      <c r="B121" s="208"/>
      <c r="C121" s="208"/>
      <c r="D121" s="208"/>
      <c r="E121" s="209"/>
    </row>
    <row r="122" spans="1:5" s="103" customFormat="1" ht="41.25" customHeight="1" x14ac:dyDescent="0.2">
      <c r="A122" s="194" t="s">
        <v>114</v>
      </c>
      <c r="B122" s="222" t="s">
        <v>126</v>
      </c>
      <c r="C122" s="222" t="s">
        <v>115</v>
      </c>
      <c r="D122" s="214" t="s">
        <v>116</v>
      </c>
      <c r="E122" s="215"/>
    </row>
    <row r="123" spans="1:5" s="103" customFormat="1" ht="15" hidden="1" customHeight="1" x14ac:dyDescent="0.2">
      <c r="A123" s="195"/>
      <c r="B123" s="223"/>
      <c r="C123" s="223"/>
      <c r="D123" s="216"/>
      <c r="E123" s="217"/>
    </row>
    <row r="124" spans="1:5" s="103" customFormat="1" ht="15" x14ac:dyDescent="0.2">
      <c r="A124" s="195"/>
      <c r="B124" s="223"/>
      <c r="C124" s="223"/>
      <c r="D124" s="210" t="s">
        <v>111</v>
      </c>
      <c r="E124" s="212" t="s">
        <v>112</v>
      </c>
    </row>
    <row r="125" spans="1:5" s="103" customFormat="1" ht="21" customHeight="1" thickBot="1" x14ac:dyDescent="0.25">
      <c r="A125" s="218"/>
      <c r="B125" s="223"/>
      <c r="C125" s="223"/>
      <c r="D125" s="211"/>
      <c r="E125" s="213"/>
    </row>
    <row r="126" spans="1:5" s="80" customFormat="1" ht="25.5" customHeight="1" x14ac:dyDescent="0.25">
      <c r="A126" s="190" t="s">
        <v>262</v>
      </c>
      <c r="B126" s="288" t="s">
        <v>263</v>
      </c>
      <c r="C126" s="105" t="s">
        <v>55</v>
      </c>
      <c r="D126" s="108"/>
      <c r="E126" s="108"/>
    </row>
    <row r="127" spans="1:5" s="80" customFormat="1" ht="25.5" customHeight="1" x14ac:dyDescent="0.25">
      <c r="A127" s="191"/>
      <c r="B127" s="289"/>
      <c r="C127" s="106" t="s">
        <v>56</v>
      </c>
      <c r="D127" s="165">
        <v>75000</v>
      </c>
      <c r="E127" s="109"/>
    </row>
    <row r="128" spans="1:5" s="80" customFormat="1" ht="25.5" customHeight="1" x14ac:dyDescent="0.25">
      <c r="A128" s="191"/>
      <c r="B128" s="289"/>
      <c r="C128" s="106" t="s">
        <v>66</v>
      </c>
      <c r="D128" s="109"/>
      <c r="E128" s="109"/>
    </row>
    <row r="129" spans="1:5" s="80" customFormat="1" ht="25.5" customHeight="1" thickBot="1" x14ac:dyDescent="0.3">
      <c r="A129" s="192"/>
      <c r="B129" s="290"/>
      <c r="C129" s="107" t="s">
        <v>57</v>
      </c>
      <c r="D129" s="110"/>
      <c r="E129" s="110"/>
    </row>
    <row r="130" spans="1:5" s="80" customFormat="1" ht="25.5" customHeight="1" x14ac:dyDescent="0.25">
      <c r="A130" s="190" t="s">
        <v>262</v>
      </c>
      <c r="B130" s="288" t="s">
        <v>264</v>
      </c>
      <c r="C130" s="105" t="s">
        <v>55</v>
      </c>
      <c r="D130" s="108"/>
      <c r="E130" s="167">
        <v>14067</v>
      </c>
    </row>
    <row r="131" spans="1:5" s="80" customFormat="1" ht="25.5" customHeight="1" x14ac:dyDescent="0.25">
      <c r="A131" s="191"/>
      <c r="B131" s="289"/>
      <c r="C131" s="106" t="s">
        <v>56</v>
      </c>
      <c r="D131" s="109"/>
      <c r="E131" s="109"/>
    </row>
    <row r="132" spans="1:5" s="80" customFormat="1" ht="25.5" customHeight="1" x14ac:dyDescent="0.25">
      <c r="A132" s="191"/>
      <c r="B132" s="289"/>
      <c r="C132" s="106" t="s">
        <v>66</v>
      </c>
      <c r="D132" s="109"/>
      <c r="E132" s="109"/>
    </row>
    <row r="133" spans="1:5" s="80" customFormat="1" ht="71.25" customHeight="1" thickBot="1" x14ac:dyDescent="0.3">
      <c r="A133" s="192"/>
      <c r="B133" s="290"/>
      <c r="C133" s="107" t="s">
        <v>57</v>
      </c>
      <c r="D133" s="110"/>
      <c r="E133" s="110"/>
    </row>
    <row r="134" spans="1:5" s="80" customFormat="1" ht="25.5" customHeight="1" x14ac:dyDescent="0.25">
      <c r="A134" s="190"/>
      <c r="B134" s="219"/>
      <c r="C134" s="105" t="s">
        <v>55</v>
      </c>
      <c r="D134" s="108"/>
      <c r="E134" s="108"/>
    </row>
    <row r="135" spans="1:5" s="80" customFormat="1" ht="25.5" customHeight="1" x14ac:dyDescent="0.25">
      <c r="A135" s="191"/>
      <c r="B135" s="220"/>
      <c r="C135" s="106" t="s">
        <v>56</v>
      </c>
      <c r="D135" s="109"/>
      <c r="E135" s="109"/>
    </row>
    <row r="136" spans="1:5" s="80" customFormat="1" ht="25.5" customHeight="1" x14ac:dyDescent="0.25">
      <c r="A136" s="191"/>
      <c r="B136" s="220"/>
      <c r="C136" s="106" t="s">
        <v>66</v>
      </c>
      <c r="D136" s="109"/>
      <c r="E136" s="109"/>
    </row>
    <row r="137" spans="1:5" s="80" customFormat="1" ht="25.5" customHeight="1" thickBot="1" x14ac:dyDescent="0.3">
      <c r="A137" s="192"/>
      <c r="B137" s="221"/>
      <c r="C137" s="107" t="s">
        <v>57</v>
      </c>
      <c r="D137" s="110"/>
      <c r="E137" s="110"/>
    </row>
    <row r="138" spans="1:5" ht="27.75" customHeight="1" x14ac:dyDescent="0.2">
      <c r="A138" s="91"/>
      <c r="C138" s="62" t="s">
        <v>119</v>
      </c>
      <c r="D138" s="63">
        <f>SUM(D126:D137)</f>
        <v>75000</v>
      </c>
      <c r="E138" s="112"/>
    </row>
    <row r="139" spans="1:5" ht="30" x14ac:dyDescent="0.2">
      <c r="A139" s="92"/>
      <c r="B139" s="93"/>
      <c r="C139" s="62" t="s">
        <v>122</v>
      </c>
      <c r="D139" s="112"/>
      <c r="E139" s="63">
        <f>SUM(E126:E137)</f>
        <v>14067</v>
      </c>
    </row>
    <row r="140" spans="1:5" ht="15.75" thickBot="1" x14ac:dyDescent="0.25">
      <c r="C140" s="33"/>
      <c r="D140" s="70"/>
      <c r="E140" s="34"/>
    </row>
    <row r="141" spans="1:5" ht="15" x14ac:dyDescent="0.2">
      <c r="A141" s="94"/>
      <c r="B141" s="111" t="s">
        <v>117</v>
      </c>
      <c r="C141" s="33"/>
      <c r="D141" s="70"/>
      <c r="E141" s="34"/>
    </row>
    <row r="142" spans="1:5" ht="20.25" customHeight="1" x14ac:dyDescent="0.2">
      <c r="A142" s="35" t="s">
        <v>118</v>
      </c>
      <c r="B142" s="36">
        <f>B104</f>
        <v>826911.5</v>
      </c>
      <c r="C142" s="14"/>
      <c r="D142" s="9"/>
    </row>
    <row r="143" spans="1:5" ht="20.25" customHeight="1" x14ac:dyDescent="0.2">
      <c r="A143" s="35" t="s">
        <v>119</v>
      </c>
      <c r="B143" s="36">
        <f>D138</f>
        <v>75000</v>
      </c>
      <c r="C143" s="14"/>
      <c r="D143" s="9"/>
    </row>
    <row r="144" spans="1:5" ht="20.25" customHeight="1" thickBot="1" x14ac:dyDescent="0.25">
      <c r="A144" s="37" t="s">
        <v>120</v>
      </c>
      <c r="B144" s="38">
        <f>B142+B143</f>
        <v>901911.5</v>
      </c>
    </row>
  </sheetData>
  <sheetProtection algorithmName="SHA-512" hashValue="33VCipOPEKA5q42Jq7eANqIKjY+goTevPdlHzz7IF8EKLfBx6x90r4wR3OSfHmkEecUOnwiZI5h8jA2s150IvA==" saltValue="pvKKqWizuk+8YzZ4so15YA==" spinCount="100000" sheet="1" objects="1" scenarios="1"/>
  <mergeCells count="35">
    <mergeCell ref="A126:A129"/>
    <mergeCell ref="B126:B129"/>
    <mergeCell ref="A130:A133"/>
    <mergeCell ref="A34:B34"/>
    <mergeCell ref="C41:C42"/>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E124:E125"/>
    <mergeCell ref="B130:B133"/>
    <mergeCell ref="A11:E11"/>
    <mergeCell ref="A1:E1"/>
    <mergeCell ref="B7:E7"/>
    <mergeCell ref="B8:E8"/>
    <mergeCell ref="B9:E9"/>
    <mergeCell ref="A10:E10"/>
    <mergeCell ref="E41:E42"/>
    <mergeCell ref="A12:E12"/>
    <mergeCell ref="A14:E14"/>
    <mergeCell ref="A16:E16"/>
    <mergeCell ref="C18:C19"/>
    <mergeCell ref="D18:D19"/>
    <mergeCell ref="E18:E19"/>
    <mergeCell ref="A20:B20"/>
    <mergeCell ref="A28:B28"/>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8" sqref="B8"/>
    </sheetView>
  </sheetViews>
  <sheetFormatPr baseColWidth="10" defaultRowHeight="15" x14ac:dyDescent="0.25"/>
  <cols>
    <col min="1" max="1" width="36" customWidth="1"/>
    <col min="2" max="2" width="40.5703125" customWidth="1"/>
  </cols>
  <sheetData>
    <row r="1" spans="1:2" x14ac:dyDescent="0.25">
      <c r="A1" s="22" t="s">
        <v>73</v>
      </c>
      <c r="B1" s="25" t="str">
        <f>IF('AAP-DGOS_GBudget'!B4="","",'AAP-DGOS_GBudget'!B4)</f>
        <v/>
      </c>
    </row>
    <row r="2" spans="1:2" x14ac:dyDescent="0.25">
      <c r="A2" s="22" t="s">
        <v>75</v>
      </c>
      <c r="B2" s="23">
        <f>'AAP-DGOS_GBudget'!B7:E7</f>
        <v>0</v>
      </c>
    </row>
    <row r="3" spans="1:2" x14ac:dyDescent="0.25">
      <c r="A3" s="22" t="s">
        <v>76</v>
      </c>
      <c r="B3" s="23">
        <f>'AAP-DGOS_GBudget'!B8:E8</f>
        <v>0</v>
      </c>
    </row>
    <row r="4" spans="1:2" x14ac:dyDescent="0.25">
      <c r="A4" t="s">
        <v>168</v>
      </c>
      <c r="B4" s="23">
        <f>'AAP-DGOS_GBudget'!B9:E9</f>
        <v>0</v>
      </c>
    </row>
    <row r="5" spans="1:2" x14ac:dyDescent="0.25">
      <c r="A5" s="23" t="s">
        <v>63</v>
      </c>
      <c r="B5" s="24">
        <f>'AAP-DGOS_GBudget'!B98</f>
        <v>0</v>
      </c>
    </row>
    <row r="6" spans="1:2" x14ac:dyDescent="0.25">
      <c r="A6" s="23" t="s">
        <v>74</v>
      </c>
      <c r="B6" s="24">
        <f>'AAP-DGOS_GBudget'!D132</f>
        <v>0</v>
      </c>
    </row>
    <row r="7" spans="1:2" x14ac:dyDescent="0.25">
      <c r="A7" s="22" t="s">
        <v>77</v>
      </c>
      <c r="B7" s="22" t="str">
        <f>IF('AAP-DGOS_GBudget'!B72="","NON","OUI")</f>
        <v>NON</v>
      </c>
    </row>
    <row r="8" spans="1:2" x14ac:dyDescent="0.25">
      <c r="A8" s="22" t="s">
        <v>62</v>
      </c>
      <c r="B8" s="22" t="str">
        <f>IF('AAP-DGOS_GBudget'!B96&lt;='AAP-DGOS_GBudget'!E55*0.1,"OK","ERREUR")</f>
        <v>OK</v>
      </c>
    </row>
    <row r="9" spans="1:2" x14ac:dyDescent="0.25">
      <c r="A9" s="64" t="s">
        <v>85</v>
      </c>
      <c r="B9" s="64" t="str">
        <f>IF('AAP-DGOS_GBudget'!A2=RappelData!B10,"","Il s'agit d'une trame antérieure. Veuillez utiliser la dernière version proposée.")</f>
        <v/>
      </c>
    </row>
    <row r="10" spans="1:2" x14ac:dyDescent="0.25">
      <c r="A10" s="64" t="s">
        <v>144</v>
      </c>
      <c r="B10" s="64" t="s">
        <v>285</v>
      </c>
    </row>
    <row r="11" spans="1:2" ht="30" x14ac:dyDescent="0.25">
      <c r="A11" s="65" t="s">
        <v>133</v>
      </c>
      <c r="B11" s="64">
        <f>'AAP-DGOS_GBudget'!B6</f>
        <v>0</v>
      </c>
    </row>
    <row r="12" spans="1:2" ht="30" x14ac:dyDescent="0.25">
      <c r="A12" s="65" t="s">
        <v>134</v>
      </c>
      <c r="B12" s="66" t="str">
        <f>'AAP-DGOS_GBudget'!B110</f>
        <v/>
      </c>
    </row>
    <row r="13" spans="1:2" x14ac:dyDescent="0.25">
      <c r="A13" s="65" t="s">
        <v>169</v>
      </c>
      <c r="B13" s="116" t="str">
        <f>'AAP-DGOS_GBudget'!B106</f>
        <v/>
      </c>
    </row>
    <row r="14" spans="1:2" x14ac:dyDescent="0.25">
      <c r="A14" s="65" t="s">
        <v>170</v>
      </c>
      <c r="B14" s="116" t="str">
        <f>'AAP-DGOS_GBudget'!B107</f>
        <v/>
      </c>
    </row>
    <row r="15" spans="1:2" x14ac:dyDescent="0.25">
      <c r="A15" s="65" t="s">
        <v>171</v>
      </c>
      <c r="B15" s="116"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Nouveautés</vt:lpstr>
      <vt:lpstr>Lisez-moi</vt:lpstr>
      <vt:lpstr>AAP-DGOS_GBudget</vt:lpstr>
      <vt:lpstr>Métiers recherche clinique</vt:lpstr>
      <vt:lpstr>FAQ</vt:lpstr>
      <vt:lpstr>Exemple</vt:lpstr>
      <vt:lpstr>RappelData</vt:lpstr>
      <vt:lpstr>'AAP-DGOS_GBudget'!Zone_d_impression</vt:lpstr>
      <vt:lpstr>Exemple!Zone_d_impression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2025-01-09T10:52:38Z</dcterms:modified>
</cp:coreProperties>
</file>